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queryTables/queryTable17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4.xml" ContentType="application/vnd.openxmlformats-officedocument.spreadsheetml.queryTable+xml"/>
  <Override PartName="/xl/drawings/drawing15.xml" ContentType="application/vnd.openxmlformats-officedocument.drawing+xml"/>
  <Override PartName="/xl/queryTables/queryTable15.xml" ContentType="application/vnd.openxmlformats-officedocument.spreadsheetml.queryTable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drawings/drawing13.xml" ContentType="application/vnd.openxmlformats-officedocument.drawing+xml"/>
  <Override PartName="/xl/queryTables/queryTable13.xml" ContentType="application/vnd.openxmlformats-officedocument.spreadsheetml.queryTable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drawings/drawing11.xml" ContentType="application/vnd.openxmlformats-officedocument.drawing+xml"/>
  <Override PartName="/xl/queryTables/queryTable11.xml" ContentType="application/vnd.openxmlformats-officedocument.spreadsheetml.queryTab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queryTables/queryTable2.xml" ContentType="application/vnd.openxmlformats-officedocument.spreadsheetml.queryTable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queryTables/queryTable18.xml" ContentType="application/vnd.openxmlformats-officedocument.spreadsheetml.query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queryTables/queryTable16.xml" ContentType="application/vnd.openxmlformats-officedocument.spreadsheetml.queryTable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1.01IF" sheetId="1" r:id="rId1"/>
    <sheet name="4.01INGESTEXT" sheetId="16" r:id="rId2"/>
    <sheet name="5.01FAISM" sheetId="15" r:id="rId3"/>
    <sheet name="5.02FAFM" sheetId="2" r:id="rId4"/>
    <sheet name="5.05FOFIR" sheetId="3" r:id="rId5"/>
    <sheet name="5.08PFTPG" sheetId="4" r:id="rId6"/>
    <sheet name="6.03FGP" sheetId="5" r:id="rId7"/>
    <sheet name="6.04ISAN" sheetId="6" r:id="rId8"/>
    <sheet name="6.05IEPS TAB" sheetId="7" r:id="rId9"/>
    <sheet name="6.06FFM" sheetId="8" r:id="rId10"/>
    <sheet name="6.07FOCOM" sheetId="19" r:id="rId11"/>
    <sheet name="6.09FEIEF" sheetId="13" r:id="rId12"/>
    <sheet name="6.11IEPSGAS" sheetId="10" r:id="rId13"/>
    <sheet name="6.12CISAN" sheetId="14" r:id="rId14"/>
    <sheet name="6.13TENENCIA" sheetId="18" r:id="rId15"/>
    <sheet name="5.11INADEM" sheetId="21" r:id="rId16"/>
    <sheet name="6.14ING X COL ADM" sheetId="17" r:id="rId17"/>
    <sheet name="7.01ISR" sheetId="12" r:id="rId18"/>
  </sheets>
  <definedNames>
    <definedName name="_R2F1.01_5" localSheetId="0">'1.01IF'!$A$15:$U$129</definedName>
    <definedName name="_R2F5.02_5" localSheetId="3">'5.02FAFM'!$A$10:$U$43</definedName>
    <definedName name="_R2F5.05_5" localSheetId="4">'5.05FOFIR'!$A$12:$U$36</definedName>
    <definedName name="_R2F5.05_A2M6" localSheetId="2">'5.01FAISM'!$A$12:$D$14</definedName>
    <definedName name="_R2F5.08_5" localSheetId="5">'5.08PFTPG'!$A$12:$U$19</definedName>
    <definedName name="_R2F5.11_5" localSheetId="15">'5.11INADEM'!$A$12:$T$18</definedName>
    <definedName name="_R2F6.03_5" localSheetId="6">'6.03FGP'!$A$12:$U$30</definedName>
    <definedName name="_R2F6.04_5" localSheetId="7">'6.04ISAN'!$A$12:$U$22</definedName>
    <definedName name="_R2F6.05_5" localSheetId="8">'6.05IEPS TAB'!$A$12:$U$20</definedName>
    <definedName name="_R2F6.06_5" localSheetId="9">'6.06FFM'!$A$12:$U$87</definedName>
    <definedName name="_R2F6.09_5" localSheetId="11">'6.09FEIEF'!$A$12:$U$26</definedName>
    <definedName name="_R2F6.10_6M3" localSheetId="1">'4.01INGESTEXT'!#REF!</definedName>
    <definedName name="_R2F6.10_6M3" localSheetId="10">'6.07FOCOM'!#REF!</definedName>
    <definedName name="_R2F6.10_6M3" localSheetId="13">'6.12CISAN'!#REF!</definedName>
    <definedName name="_R2F6.10_6M3" localSheetId="14">'6.13TENENCIA'!#REF!</definedName>
    <definedName name="_R2F6.10_6M3" localSheetId="16">'6.14ING X COL ADM'!#REF!</definedName>
    <definedName name="_R2F6.11_5" localSheetId="1">'4.01INGESTEXT'!$A$12:$U$18</definedName>
    <definedName name="_R2F6.11_5" localSheetId="10">'6.07FOCOM'!$A$12:$U$18</definedName>
    <definedName name="_R2F6.11_5" localSheetId="12">'6.11IEPSGAS'!$A$12:$U$22</definedName>
    <definedName name="_R2F6.11_5" localSheetId="13">'6.12CISAN'!$A$12:$R$18</definedName>
    <definedName name="_R2F6.11_5" localSheetId="14">'6.13TENENCIA'!$A$12:$U$18</definedName>
    <definedName name="_R2F6.11_5" localSheetId="16">'6.14ING X COL ADM'!$A$12:$U$18</definedName>
    <definedName name="_R2F6.11_6M11" localSheetId="1">'4.01INGESTEXT'!#REF!</definedName>
    <definedName name="_R2F6.11_6M11" localSheetId="10">'6.07FOCOM'!#REF!</definedName>
    <definedName name="_R2F6.11_6M11" localSheetId="13">'6.12CISAN'!#REF!</definedName>
    <definedName name="_R2F6.11_6M11" localSheetId="14">'6.13TENENCIA'!#REF!</definedName>
    <definedName name="_R2F6.11_6M11" localSheetId="16">'6.14ING X COL ADM'!#REF!</definedName>
    <definedName name="_R2F6.11_6M3" localSheetId="1">'4.01INGESTEXT'!#REF!</definedName>
    <definedName name="_R2F6.11_6M3" localSheetId="10">'6.07FOCOM'!#REF!</definedName>
    <definedName name="_R2F6.11_6M3" localSheetId="13">'6.12CISAN'!#REF!</definedName>
    <definedName name="_R2F6.11_6M3" localSheetId="14">'6.13TENENCIA'!#REF!</definedName>
    <definedName name="_R2F6.11_6M3" localSheetId="16">'6.14ING X COL ADM'!#REF!</definedName>
    <definedName name="_R2F6.11_6M4" localSheetId="1">'4.01INGESTEXT'!#REF!</definedName>
    <definedName name="_R2F6.11_6M4" localSheetId="10">'6.07FOCOM'!#REF!</definedName>
    <definedName name="_R2F6.11_6M4" localSheetId="13">'6.12CISAN'!#REF!</definedName>
    <definedName name="_R2F6.11_6M4" localSheetId="14">'6.13TENENCIA'!#REF!</definedName>
    <definedName name="_R2F6.11_6M4" localSheetId="16">'6.14ING X COL ADM'!#REF!</definedName>
    <definedName name="_R2F6.11_6M5" localSheetId="1">'4.01INGESTEXT'!#REF!</definedName>
    <definedName name="_R2F6.11_6M5" localSheetId="10">'6.07FOCOM'!#REF!</definedName>
    <definedName name="_R2F6.11_6M5" localSheetId="13">'6.12CISAN'!#REF!</definedName>
    <definedName name="_R2F6.11_6M5" localSheetId="14">'6.13TENENCIA'!#REF!</definedName>
    <definedName name="_R2F6.11_6M5" localSheetId="16">'6.14ING X COL ADM'!#REF!</definedName>
    <definedName name="_R2F6.11_6M7" localSheetId="1">'4.01INGESTEXT'!#REF!</definedName>
    <definedName name="_R2F6.11_6M7" localSheetId="10">'6.07FOCOM'!#REF!</definedName>
    <definedName name="_R2F6.11_6M7" localSheetId="13">'6.12CISAN'!#REF!</definedName>
    <definedName name="_R2F6.11_6M7" localSheetId="14">'6.13TENENCIA'!#REF!</definedName>
    <definedName name="_R2F6.11_6M7" localSheetId="16">'6.14ING X COL ADM'!#REF!</definedName>
    <definedName name="_R2F7.01_5" localSheetId="17">'7.01ISR'!$A$12:$U$32</definedName>
    <definedName name="_xlnm.Print_Area" localSheetId="0">'1.01IF'!$A$112:$E$133</definedName>
  </definedNames>
  <calcPr calcId="125725"/>
</workbook>
</file>

<file path=xl/calcChain.xml><?xml version="1.0" encoding="utf-8"?>
<calcChain xmlns="http://schemas.openxmlformats.org/spreadsheetml/2006/main">
  <c r="S17" i="21"/>
  <c r="R17"/>
  <c r="Q17"/>
  <c r="P17"/>
  <c r="O17"/>
  <c r="N17"/>
  <c r="M17"/>
  <c r="L17"/>
  <c r="K17"/>
  <c r="J17"/>
  <c r="I17"/>
  <c r="T15"/>
  <c r="T17" s="1"/>
  <c r="T14"/>
  <c r="Q50" i="1"/>
  <c r="P50"/>
  <c r="O50"/>
  <c r="H15" i="21"/>
  <c r="H14"/>
  <c r="G17"/>
  <c r="F17"/>
  <c r="E17"/>
  <c r="T16" i="19"/>
  <c r="S16"/>
  <c r="R16"/>
  <c r="Q16"/>
  <c r="P16"/>
  <c r="O16"/>
  <c r="N16"/>
  <c r="M16"/>
  <c r="L16"/>
  <c r="K16"/>
  <c r="J16"/>
  <c r="I16"/>
  <c r="G16"/>
  <c r="F16"/>
  <c r="E16"/>
  <c r="U14"/>
  <c r="U16" s="1"/>
  <c r="H14"/>
  <c r="H16" s="1"/>
  <c r="T16" i="18"/>
  <c r="S16"/>
  <c r="R16"/>
  <c r="Q16"/>
  <c r="P16"/>
  <c r="O16"/>
  <c r="N16"/>
  <c r="M16"/>
  <c r="L16"/>
  <c r="K16"/>
  <c r="J16"/>
  <c r="I16"/>
  <c r="G16"/>
  <c r="F16"/>
  <c r="E16"/>
  <c r="U14"/>
  <c r="U16" s="1"/>
  <c r="H14"/>
  <c r="H16" s="1"/>
  <c r="T16" i="17"/>
  <c r="S16"/>
  <c r="R16"/>
  <c r="Q16"/>
  <c r="P16"/>
  <c r="O16"/>
  <c r="N16"/>
  <c r="M16"/>
  <c r="L16"/>
  <c r="K16"/>
  <c r="J16"/>
  <c r="I16"/>
  <c r="G16"/>
  <c r="F16"/>
  <c r="E16"/>
  <c r="U14"/>
  <c r="U16" s="1"/>
  <c r="H14"/>
  <c r="H16" s="1"/>
  <c r="T16" i="16"/>
  <c r="S16"/>
  <c r="R16"/>
  <c r="U14"/>
  <c r="U16" s="1"/>
  <c r="Q16"/>
  <c r="P16"/>
  <c r="O16"/>
  <c r="N16"/>
  <c r="M16"/>
  <c r="L16"/>
  <c r="K16"/>
  <c r="J16"/>
  <c r="I16"/>
  <c r="G16"/>
  <c r="F16"/>
  <c r="E16"/>
  <c r="H14"/>
  <c r="H16" s="1"/>
  <c r="H17" i="4"/>
  <c r="H16"/>
  <c r="H15"/>
  <c r="H14"/>
  <c r="H13"/>
  <c r="H18" s="1"/>
  <c r="G18"/>
  <c r="F18"/>
  <c r="E18"/>
  <c r="U17"/>
  <c r="U16"/>
  <c r="U15"/>
  <c r="U14"/>
  <c r="U13"/>
  <c r="T18"/>
  <c r="S18"/>
  <c r="R18"/>
  <c r="Q18"/>
  <c r="P18"/>
  <c r="O18"/>
  <c r="N18"/>
  <c r="M18"/>
  <c r="L18"/>
  <c r="K18"/>
  <c r="J18"/>
  <c r="I18"/>
  <c r="R14" i="15"/>
  <c r="H14"/>
  <c r="H17" i="21" l="1"/>
  <c r="U18" i="4"/>
  <c r="U21" i="13" l="1"/>
  <c r="H24"/>
  <c r="H23"/>
  <c r="H22"/>
  <c r="H21"/>
  <c r="H20"/>
  <c r="H19"/>
  <c r="H18"/>
  <c r="H17"/>
  <c r="H16"/>
  <c r="H15"/>
  <c r="H14"/>
  <c r="H13"/>
  <c r="G25"/>
  <c r="F25"/>
  <c r="E25"/>
  <c r="U24"/>
  <c r="U23"/>
  <c r="U22"/>
  <c r="U20"/>
  <c r="U19"/>
  <c r="U18"/>
  <c r="U17"/>
  <c r="U16"/>
  <c r="U15"/>
  <c r="U14"/>
  <c r="U13"/>
  <c r="U25" s="1"/>
  <c r="T25"/>
  <c r="S25"/>
  <c r="R25"/>
  <c r="Q25"/>
  <c r="P25"/>
  <c r="O25"/>
  <c r="N25"/>
  <c r="M25"/>
  <c r="L25"/>
  <c r="K25"/>
  <c r="J25"/>
  <c r="I25"/>
  <c r="H30" i="12"/>
  <c r="H29"/>
  <c r="H28"/>
  <c r="H27"/>
  <c r="H26"/>
  <c r="H25"/>
  <c r="H24"/>
  <c r="H23"/>
  <c r="H22"/>
  <c r="H21"/>
  <c r="H20"/>
  <c r="H19"/>
  <c r="H18"/>
  <c r="H17"/>
  <c r="H16"/>
  <c r="H15"/>
  <c r="H14"/>
  <c r="H13"/>
  <c r="U30"/>
  <c r="U29"/>
  <c r="U28"/>
  <c r="U27"/>
  <c r="U26"/>
  <c r="U25"/>
  <c r="U24"/>
  <c r="U23"/>
  <c r="U22"/>
  <c r="U21"/>
  <c r="U20"/>
  <c r="U19"/>
  <c r="U18"/>
  <c r="U17"/>
  <c r="U16"/>
  <c r="U15"/>
  <c r="U14"/>
  <c r="T31"/>
  <c r="S31"/>
  <c r="R31"/>
  <c r="Q31"/>
  <c r="P31"/>
  <c r="O31"/>
  <c r="N31"/>
  <c r="M31"/>
  <c r="L31"/>
  <c r="K31"/>
  <c r="J31"/>
  <c r="I31"/>
  <c r="G31"/>
  <c r="F31"/>
  <c r="E31"/>
  <c r="U13"/>
  <c r="Q16" i="14"/>
  <c r="P16"/>
  <c r="O16"/>
  <c r="N16"/>
  <c r="M16"/>
  <c r="L16"/>
  <c r="K16"/>
  <c r="J16"/>
  <c r="I16"/>
  <c r="G16"/>
  <c r="F16"/>
  <c r="E16"/>
  <c r="R15"/>
  <c r="H15"/>
  <c r="H16" s="1"/>
  <c r="R14"/>
  <c r="R16" s="1"/>
  <c r="H14"/>
  <c r="U18" i="7"/>
  <c r="U17"/>
  <c r="U16"/>
  <c r="U15"/>
  <c r="U14"/>
  <c r="U13"/>
  <c r="U19" s="1"/>
  <c r="H18"/>
  <c r="H17"/>
  <c r="H16"/>
  <c r="H15"/>
  <c r="H14"/>
  <c r="H13"/>
  <c r="T19"/>
  <c r="S19"/>
  <c r="R19"/>
  <c r="Q19"/>
  <c r="P19"/>
  <c r="O19"/>
  <c r="N19"/>
  <c r="M19"/>
  <c r="L19"/>
  <c r="K19"/>
  <c r="J19"/>
  <c r="I19"/>
  <c r="G19"/>
  <c r="F19"/>
  <c r="E19"/>
  <c r="U19" i="6"/>
  <c r="U18"/>
  <c r="U17"/>
  <c r="U16"/>
  <c r="U15"/>
  <c r="U14"/>
  <c r="U21" s="1"/>
  <c r="U13"/>
  <c r="H19"/>
  <c r="H18"/>
  <c r="H17"/>
  <c r="H16"/>
  <c r="H15"/>
  <c r="H14"/>
  <c r="H13"/>
  <c r="H21" s="1"/>
  <c r="T21"/>
  <c r="S21"/>
  <c r="R21"/>
  <c r="Q21"/>
  <c r="P21"/>
  <c r="O21"/>
  <c r="N21"/>
  <c r="M21"/>
  <c r="L21"/>
  <c r="K21"/>
  <c r="J21"/>
  <c r="I21"/>
  <c r="G21"/>
  <c r="F21"/>
  <c r="E21"/>
  <c r="U34" i="3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T35"/>
  <c r="S35"/>
  <c r="R35"/>
  <c r="Q35"/>
  <c r="P35"/>
  <c r="O35"/>
  <c r="N35"/>
  <c r="M35"/>
  <c r="L35"/>
  <c r="K35"/>
  <c r="J35"/>
  <c r="I35"/>
  <c r="G35"/>
  <c r="F35"/>
  <c r="E35"/>
  <c r="W42" i="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Q16"/>
  <c r="P16"/>
  <c r="P42" s="1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E42"/>
  <c r="U21" i="10"/>
  <c r="U20"/>
  <c r="U19"/>
  <c r="U18"/>
  <c r="U17"/>
  <c r="U16"/>
  <c r="U15"/>
  <c r="U14"/>
  <c r="U13"/>
  <c r="H21"/>
  <c r="H20"/>
  <c r="H19"/>
  <c r="H18"/>
  <c r="H17"/>
  <c r="H16"/>
  <c r="H15"/>
  <c r="H14"/>
  <c r="H13"/>
  <c r="H22" s="1"/>
  <c r="G22"/>
  <c r="F22"/>
  <c r="E22"/>
  <c r="T22"/>
  <c r="S22"/>
  <c r="R22"/>
  <c r="Q22"/>
  <c r="P22"/>
  <c r="O22"/>
  <c r="N22"/>
  <c r="M22"/>
  <c r="L22"/>
  <c r="K22"/>
  <c r="J22"/>
  <c r="I22"/>
  <c r="G42" i="2"/>
  <c r="F42"/>
  <c r="U41"/>
  <c r="U40"/>
  <c r="U39"/>
  <c r="U38"/>
  <c r="U36"/>
  <c r="U35"/>
  <c r="U34"/>
  <c r="U33"/>
  <c r="U31"/>
  <c r="U30"/>
  <c r="U29"/>
  <c r="U28"/>
  <c r="U27"/>
  <c r="U26"/>
  <c r="U25"/>
  <c r="U24"/>
  <c r="U23"/>
  <c r="U22"/>
  <c r="U21"/>
  <c r="U20"/>
  <c r="U19"/>
  <c r="U15"/>
  <c r="U14"/>
  <c r="U13"/>
  <c r="U12"/>
  <c r="U11"/>
  <c r="T42"/>
  <c r="S42"/>
  <c r="R42"/>
  <c r="Q42"/>
  <c r="O42"/>
  <c r="N42"/>
  <c r="M42"/>
  <c r="L42"/>
  <c r="K42"/>
  <c r="J42"/>
  <c r="I42"/>
  <c r="H25" i="13" l="1"/>
  <c r="U31" i="12"/>
  <c r="H31"/>
  <c r="H19" i="7"/>
  <c r="H35" i="3"/>
  <c r="U35"/>
  <c r="U16" i="2"/>
  <c r="H42"/>
  <c r="U42"/>
  <c r="U22" i="10"/>
  <c r="W29" i="5" l="1"/>
  <c r="W28"/>
  <c r="W27"/>
  <c r="W26"/>
  <c r="W25"/>
  <c r="W24"/>
  <c r="W23"/>
  <c r="W22"/>
  <c r="W21"/>
  <c r="W20"/>
  <c r="W19"/>
  <c r="W18"/>
  <c r="W17"/>
  <c r="W16"/>
  <c r="W15"/>
  <c r="W14"/>
  <c r="W13"/>
  <c r="U18"/>
  <c r="U29"/>
  <c r="U28"/>
  <c r="U27"/>
  <c r="U26"/>
  <c r="U25"/>
  <c r="U24"/>
  <c r="U23"/>
  <c r="U22"/>
  <c r="U21"/>
  <c r="U20"/>
  <c r="U19"/>
  <c r="U17"/>
  <c r="U16"/>
  <c r="U15"/>
  <c r="U14"/>
  <c r="U13"/>
  <c r="H28"/>
  <c r="H25"/>
  <c r="H27"/>
  <c r="H26"/>
  <c r="H24"/>
  <c r="H23"/>
  <c r="H22"/>
  <c r="H21"/>
  <c r="H20"/>
  <c r="H19"/>
  <c r="H18"/>
  <c r="H17"/>
  <c r="H16"/>
  <c r="H15"/>
  <c r="H14"/>
  <c r="H13"/>
  <c r="G29"/>
  <c r="F29"/>
  <c r="E29"/>
  <c r="H29" l="1"/>
  <c r="T29" l="1"/>
  <c r="S29"/>
  <c r="R29"/>
  <c r="Q29"/>
  <c r="P29"/>
  <c r="O29"/>
  <c r="N29"/>
  <c r="M29"/>
  <c r="L29"/>
  <c r="K29"/>
  <c r="J29"/>
  <c r="I29"/>
  <c r="W86" i="8"/>
  <c r="W85"/>
  <c r="W83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U85"/>
  <c r="U84"/>
  <c r="W84" s="1"/>
  <c r="U83"/>
  <c r="U82"/>
  <c r="W82" s="1"/>
  <c r="U81"/>
  <c r="U79"/>
  <c r="U78"/>
  <c r="U77"/>
  <c r="U75"/>
  <c r="U74"/>
  <c r="U73"/>
  <c r="U72"/>
  <c r="U69"/>
  <c r="U67"/>
  <c r="U64"/>
  <c r="U62"/>
  <c r="U61"/>
  <c r="U59"/>
  <c r="U58"/>
  <c r="U56"/>
  <c r="U54"/>
  <c r="U53"/>
  <c r="U51"/>
  <c r="U50"/>
  <c r="U48"/>
  <c r="U46"/>
  <c r="U45"/>
  <c r="U44"/>
  <c r="U42"/>
  <c r="U40"/>
  <c r="U39"/>
  <c r="U37"/>
  <c r="U36"/>
  <c r="U35"/>
  <c r="U33"/>
  <c r="U32"/>
  <c r="U31"/>
  <c r="U30"/>
  <c r="U28"/>
  <c r="U27"/>
  <c r="U26"/>
  <c r="U23"/>
  <c r="U21"/>
  <c r="U19"/>
  <c r="U18"/>
  <c r="U17"/>
  <c r="U16"/>
  <c r="U15"/>
  <c r="H84"/>
  <c r="H83"/>
  <c r="H82"/>
  <c r="H81"/>
  <c r="H79"/>
  <c r="H78"/>
  <c r="H77"/>
  <c r="H75"/>
  <c r="H74"/>
  <c r="H73"/>
  <c r="H72"/>
  <c r="H69"/>
  <c r="H67"/>
  <c r="H64"/>
  <c r="H62"/>
  <c r="H61"/>
  <c r="H59"/>
  <c r="H58"/>
  <c r="H56"/>
  <c r="H54"/>
  <c r="H53"/>
  <c r="H51"/>
  <c r="H50"/>
  <c r="H48"/>
  <c r="H46"/>
  <c r="H45"/>
  <c r="H44"/>
  <c r="H42"/>
  <c r="H40"/>
  <c r="H39"/>
  <c r="H37"/>
  <c r="H36"/>
  <c r="H35"/>
  <c r="H33"/>
  <c r="H32"/>
  <c r="H31"/>
  <c r="H30"/>
  <c r="H28"/>
  <c r="H27"/>
  <c r="H26"/>
  <c r="H23"/>
  <c r="H21"/>
  <c r="H19"/>
  <c r="H18"/>
  <c r="H17"/>
  <c r="H16"/>
  <c r="H15"/>
  <c r="G86"/>
  <c r="F86"/>
  <c r="H13"/>
  <c r="E86"/>
  <c r="U13"/>
  <c r="T86"/>
  <c r="S86"/>
  <c r="R86"/>
  <c r="Q86"/>
  <c r="P86"/>
  <c r="O86"/>
  <c r="N86"/>
  <c r="M86"/>
  <c r="L86"/>
  <c r="K86"/>
  <c r="J86"/>
  <c r="I86"/>
  <c r="H86" l="1"/>
  <c r="U86"/>
  <c r="H113" i="1"/>
  <c r="U126"/>
  <c r="U125"/>
  <c r="U124"/>
  <c r="U123"/>
  <c r="U122"/>
  <c r="U121"/>
  <c r="U120"/>
  <c r="U119"/>
  <c r="U118"/>
  <c r="U117"/>
  <c r="U116"/>
  <c r="U115"/>
  <c r="U114"/>
  <c r="H126"/>
  <c r="H125"/>
  <c r="H124"/>
  <c r="H123"/>
  <c r="H122"/>
  <c r="H121"/>
  <c r="H120"/>
  <c r="H119"/>
  <c r="H118"/>
  <c r="H117"/>
  <c r="H116"/>
  <c r="H115"/>
  <c r="H114"/>
  <c r="H112"/>
  <c r="H110"/>
  <c r="H108"/>
  <c r="H107"/>
  <c r="H106"/>
  <c r="H105"/>
  <c r="H104"/>
  <c r="H103"/>
  <c r="H102"/>
  <c r="H101"/>
  <c r="H98"/>
  <c r="H97"/>
  <c r="H95"/>
  <c r="H92"/>
  <c r="H91"/>
  <c r="H90"/>
  <c r="H89"/>
  <c r="H88"/>
  <c r="H87"/>
  <c r="H85"/>
  <c r="H84"/>
  <c r="H83"/>
  <c r="H81"/>
  <c r="H78"/>
  <c r="H76"/>
  <c r="H75"/>
  <c r="H73"/>
  <c r="H72"/>
  <c r="H70"/>
  <c r="H69"/>
  <c r="H68"/>
  <c r="H67"/>
  <c r="H65"/>
  <c r="H64"/>
  <c r="H63"/>
  <c r="H60"/>
  <c r="H59"/>
  <c r="H58"/>
  <c r="H57"/>
  <c r="H56"/>
  <c r="H54"/>
  <c r="H53"/>
  <c r="H52"/>
  <c r="H51"/>
  <c r="H50"/>
  <c r="H48"/>
  <c r="H46"/>
  <c r="H45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2"/>
  <c r="H21"/>
  <c r="H20"/>
  <c r="H19"/>
  <c r="H17"/>
  <c r="H16"/>
  <c r="G128"/>
  <c r="F128"/>
  <c r="T128"/>
  <c r="S128"/>
  <c r="R128"/>
  <c r="Q128"/>
  <c r="P128"/>
  <c r="O128"/>
  <c r="N128"/>
  <c r="M128"/>
  <c r="L128"/>
  <c r="K128"/>
  <c r="J128"/>
  <c r="I128"/>
  <c r="E128"/>
  <c r="U113"/>
  <c r="U112"/>
  <c r="U110"/>
  <c r="U108"/>
  <c r="U107"/>
  <c r="U104"/>
  <c r="U102"/>
  <c r="U98"/>
  <c r="U97"/>
  <c r="U95"/>
  <c r="U92"/>
  <c r="U90"/>
  <c r="U85"/>
  <c r="U83"/>
  <c r="U81"/>
  <c r="U78"/>
  <c r="U76"/>
  <c r="U75"/>
  <c r="U73"/>
  <c r="U72"/>
  <c r="U70"/>
  <c r="U69"/>
  <c r="U68"/>
  <c r="U67"/>
  <c r="U65"/>
  <c r="U63"/>
  <c r="U59"/>
  <c r="U56"/>
  <c r="U54"/>
  <c r="U53"/>
  <c r="U51"/>
  <c r="U50"/>
  <c r="U48"/>
  <c r="U46"/>
  <c r="U45"/>
  <c r="U43"/>
  <c r="U42"/>
  <c r="U41"/>
  <c r="U40"/>
  <c r="U38"/>
  <c r="U37"/>
  <c r="U36"/>
  <c r="U35"/>
  <c r="U33"/>
  <c r="U32"/>
  <c r="U31"/>
  <c r="U29"/>
  <c r="U28"/>
  <c r="U24"/>
  <c r="U22"/>
  <c r="U21"/>
  <c r="U20"/>
  <c r="U19"/>
  <c r="U17"/>
  <c r="U16"/>
  <c r="H128" l="1"/>
  <c r="U128"/>
</calcChain>
</file>

<file path=xl/connections.xml><?xml version="1.0" encoding="utf-8"?>
<connections xmlns="http://schemas.openxmlformats.org/spreadsheetml/2006/main">
  <connection id="1" name="R2F1.01-5" type="6" refreshedVersion="3" background="1" saveData="1">
    <textPr sourceFile="C:\SCGIV\Programa\13-05\Repo\2019\R2F1.01-5.TXT" delimited="0">
      <textFields count="16">
        <textField/>
        <textField position="18"/>
        <textField position="66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2" name="R2F5.02-5" type="6" refreshedVersion="3" background="1" saveData="1">
    <textPr sourceFile="C:\SCGIV\Programa\13-05\Repo\2019\R2F5.02-5.TXT" delimited="0">
      <textFields count="16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3" name="R2F5.05-5" type="6" refreshedVersion="3" background="1" saveData="1">
    <textPr sourceFile="C:\SCGIV\Programa\13-05\Repo\2019\R2F5.05-5.TXT" delimited="0">
      <textFields count="16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4" name="R2F5.05-A2M61" type="6" refreshedVersion="3" background="1" saveData="1">
    <textPr sourceFile="C:\SCGIV\Programa\13-05\Repo\2019\R2F5.05-A2M6.TXT" delimited="0">
      <textFields count="12">
        <textField/>
        <textField position="17"/>
        <textField position="64"/>
        <textField position="77"/>
        <textField position="85"/>
        <textField position="96"/>
        <textField position="115"/>
        <textField position="134"/>
        <textField position="143"/>
        <textField position="153"/>
        <textField position="161"/>
        <textField position="172"/>
      </textFields>
    </textPr>
  </connection>
  <connection id="5" name="R2F5.08-5" type="6" refreshedVersion="3" background="1" saveData="1">
    <textPr sourceFile="C:\SCGIV\Programa\13-05\Repo\2019\R2F5.08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6" name="R2F5.11-5" type="6" refreshedVersion="3" background="1" saveData="1">
    <textPr sourceFile="C:\SCGIV\Programa\13-05\Repo\2019\R2F5.11-5.TXT" delimited="0">
      <textFields count="15">
        <textField/>
        <textField position="18"/>
        <textField position="62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</textFields>
    </textPr>
  </connection>
  <connection id="7" name="R2F6.03-5" type="6" refreshedVersion="3" background="1" saveData="1">
    <textPr sourceFile="C:\SCGIV\Programa\13-05\Repo\2019\R2F6.03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8" name="R2F6.04-5" type="6" refreshedVersion="3" background="1" saveData="1">
    <textPr sourceFile="C:\SCGIV\Programa\13-05\Repo\2019\R2F6.04-5.TXT" delimited="0">
      <textFields count="16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9" name="R2F6.05-5" type="6" refreshedVersion="3" background="1" saveData="1">
    <textPr sourceFile="C:\SCGIV\Programa\13-05\Repo\2019\R2F6.05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10" name="R2F6.06-5" type="6" refreshedVersion="3" background="1" saveData="1">
    <textPr sourceFile="C:\SCGIV\Programa\13-05\Repo\2019\R2F6.06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11" name="R2F6.09-5" type="6" refreshedVersion="3" background="1" saveData="1">
    <textPr sourceFile="C:\SCGIV\Programa\13-05\Repo\2019\R2F6.09-5.TXT" delimited="0">
      <textFields count="16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12" name="R2F6.11-5" type="6" refreshedVersion="3" background="1" saveData="1">
    <textPr sourceFile="C:\SCGIV\Programa\13-05\Repo\2019\R2F6.11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  <connection id="13" name="R2F6.11-511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4" name="R2F6.11-5111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5" name="R2F6.11-51111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6" name="R2F6.11-511111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7" name="R2F6.11-5111111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8" name="R2F7.01-5" type="6" refreshedVersion="3" background="1" saveData="1">
    <textPr sourceFile="C:\SCGIV\Programa\13-05\Repo\2019\R2F7.01-5.TXT" delimited="0">
      <textFields count="16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  <textField position="194"/>
        <textField position="211"/>
        <textField position="228"/>
        <textField position="245"/>
        <textField position="262"/>
        <textField position="279"/>
      </textFields>
    </textPr>
  </connection>
</connections>
</file>

<file path=xl/sharedStrings.xml><?xml version="1.0" encoding="utf-8"?>
<sst xmlns="http://schemas.openxmlformats.org/spreadsheetml/2006/main" count="994" uniqueCount="306">
  <si>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</si>
  <si>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</si>
  <si>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</si>
  <si>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</si>
  <si>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</si>
  <si>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</si>
  <si>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</si>
  <si>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</si>
  <si>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</si>
  <si>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</si>
  <si>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</si>
  <si>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</si>
  <si>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Suma_x0007__x0007_</t>
  </si>
  <si>
    <t>5.1.1.2.2</t>
  </si>
  <si>
    <t>SUELDOS BASE A PERSONAL EVENTUAL</t>
  </si>
  <si>
    <t>5.1.1.3.2</t>
  </si>
  <si>
    <t>PRIMAS DE VACACION DOMINICAL Y</t>
  </si>
  <si>
    <t>GRATIFICACIÓN DE FIN DE AÑO</t>
  </si>
  <si>
    <t>5.1.1.3.4</t>
  </si>
  <si>
    <t>COMPENSACIONES</t>
  </si>
  <si>
    <t>5.1.1.5.3</t>
  </si>
  <si>
    <t>PRESTACIONES Y HABERES DE RETIRO</t>
  </si>
  <si>
    <t>5.1.1.8.1</t>
  </si>
  <si>
    <t>IMPUESTO SOBRE NOMINA</t>
  </si>
  <si>
    <t>5.1.2.1.1</t>
  </si>
  <si>
    <t>MATERIALES ÚTILES Y EQUIPOS MENORES DE</t>
  </si>
  <si>
    <t>OFICINA</t>
  </si>
  <si>
    <t>5.1.2.1.2</t>
  </si>
  <si>
    <t>MATERIALES Y ÚTILES DE IMPRESIÓN Y</t>
  </si>
  <si>
    <t>REPRODUCCIÓN</t>
  </si>
  <si>
    <t>5.1.2.1.5</t>
  </si>
  <si>
    <t>MATERAL IMPRESO E INFORMACIÓN DIGITAL</t>
  </si>
  <si>
    <t>5.1.2.1.6</t>
  </si>
  <si>
    <t>MATERIAL DE LIMPIEZA</t>
  </si>
  <si>
    <t>5.1.2.2.1</t>
  </si>
  <si>
    <t>PRODUCTOS ALIMENTICIOS PARA PERSONAS</t>
  </si>
  <si>
    <t>5.1.2.2.2</t>
  </si>
  <si>
    <t>PRODUCTOS ALIMENTICIOS PARA ANIMALES</t>
  </si>
  <si>
    <t>5.1.2.2.3</t>
  </si>
  <si>
    <t>UTENSILIOS PARA EL SERVICIO DE</t>
  </si>
  <si>
    <t>ALIMENTACIÓN</t>
  </si>
  <si>
    <t>5.1.2.4.1</t>
  </si>
  <si>
    <t>PRODUCTOS MINERALES NO METÁLICOS</t>
  </si>
  <si>
    <t>5.1.2.4.2</t>
  </si>
  <si>
    <t>CEMENTO Y PRODUCTOS DE CONCRETO</t>
  </si>
  <si>
    <t>5.1.2.4.3</t>
  </si>
  <si>
    <t>CAL, YESO Y PRODUCTOS DE YESO</t>
  </si>
  <si>
    <t>5.1.2.4.4</t>
  </si>
  <si>
    <t>MADERA Y PRODUCTOS DE MADERA</t>
  </si>
  <si>
    <t>5.1.2.4.6</t>
  </si>
  <si>
    <t>MATERIAL ELECTRICO Y ELECTRÓNICO</t>
  </si>
  <si>
    <t>5.1.2.4.7</t>
  </si>
  <si>
    <t>ARTÍCULOS METÁLICOS PARA LA CONSTRUCCIÓN</t>
  </si>
  <si>
    <t>5.1.2.4.8</t>
  </si>
  <si>
    <t>MATERIALES COMPLEMENTARIOS</t>
  </si>
  <si>
    <t>5.1.2.4.9</t>
  </si>
  <si>
    <t>OTROS MATERIALES Y ARTÍCULOS DE</t>
  </si>
  <si>
    <t>CONSTRUCCIÓN Y REPARACIÓN</t>
  </si>
  <si>
    <t>5.1.2.5.3</t>
  </si>
  <si>
    <t>MEDICINAS Y PRODUCTOS FARMACEUTICOS</t>
  </si>
  <si>
    <t>5.1.2.5.4</t>
  </si>
  <si>
    <t>MATERIALES ACCESORIOS Y SUMINISTROS</t>
  </si>
  <si>
    <t>MÉDICOS</t>
  </si>
  <si>
    <t>5.1.2.5.6</t>
  </si>
  <si>
    <t>FIBRAS SINTÉTICAS, HULES PLASTICOS Y</t>
  </si>
  <si>
    <t>DERIVADOS</t>
  </si>
  <si>
    <t>COMBUSTIBLES, LUBRICANTES Y ADITIVOS</t>
  </si>
  <si>
    <t>5.1.2.6.1</t>
  </si>
  <si>
    <t>5.1.2.7.1</t>
  </si>
  <si>
    <t>VESTUARIOS Y UNIFORMES</t>
  </si>
  <si>
    <t>5.1.2.9.1</t>
  </si>
  <si>
    <t>HERRAMIENTAS MENORES</t>
  </si>
  <si>
    <t>5.1.2.9.2</t>
  </si>
  <si>
    <t>REFACCIONES Y ACCESORIOS MENORES DE</t>
  </si>
  <si>
    <t>EDIFICIOS</t>
  </si>
  <si>
    <t>5.1.2.9.3</t>
  </si>
  <si>
    <t>MOBILIARIO Y EQUIPO DE ADMINISTRACIÓN</t>
  </si>
  <si>
    <t>EDUCACIONAL Y RECREATIVO</t>
  </si>
  <si>
    <t>5.1.2.9.4</t>
  </si>
  <si>
    <t>EQUIPO DE COMPUTO Y TECNOLOGÍAS DE LA</t>
  </si>
  <si>
    <t>INFORMACIÓN</t>
  </si>
  <si>
    <t>5.1.2.9.6</t>
  </si>
  <si>
    <t>EQUIPO DE TRANSPORTE</t>
  </si>
  <si>
    <t>5.1.2.9.7</t>
  </si>
  <si>
    <t>EQUIPO DE DEFENSA Y SEGURIDAD</t>
  </si>
  <si>
    <t>5.1.3.1.1</t>
  </si>
  <si>
    <t>ENERGÍA ELECTRICA</t>
  </si>
  <si>
    <t>5.1.3.1.3</t>
  </si>
  <si>
    <t>AGUA</t>
  </si>
  <si>
    <t>5.1.3.1.4</t>
  </si>
  <si>
    <t>TELEFONÍA TRADICIONAL</t>
  </si>
  <si>
    <t>5.1.3.1.7</t>
  </si>
  <si>
    <t>SERVICIOS DE ACCESO A INTERNET, REDES Y</t>
  </si>
  <si>
    <t>PROCESAMIENTO DE INFORMACIÓN</t>
  </si>
  <si>
    <t>5.1.3.1.8</t>
  </si>
  <si>
    <t>SERVICIOS POSTALES Y TELEGRÁFICOS</t>
  </si>
  <si>
    <t>5.1.3.2.3</t>
  </si>
  <si>
    <t>ARRENDAMIENTO DE MOBILIARIO Y EQUIPO DE</t>
  </si>
  <si>
    <t>ADMINISTRACIÓN EDUCACIONAL Y RECREATIVO</t>
  </si>
  <si>
    <t>5.1.3.2.5</t>
  </si>
  <si>
    <t>ARRENDAMIENTO DE EQUIPO DE TRANSPORTE</t>
  </si>
  <si>
    <t>5.1.3.3.1</t>
  </si>
  <si>
    <t>SERVICIOS LEGALES, DE CONTABILIDAD,</t>
  </si>
  <si>
    <t>AUDITORÍA Y RELACIONADOS</t>
  </si>
  <si>
    <t>5.1.3.3.3</t>
  </si>
  <si>
    <t>SERVICIOS DE CONSULTORÍA ADMINISTRATIVA,</t>
  </si>
  <si>
    <t>PROCESOS, TÉCNICA Y TECNOLOGÍAS DE</t>
  </si>
  <si>
    <t>IMPRESIÓN DOCUMENTOS OFICIALES PARA LA</t>
  </si>
  <si>
    <t>PRESTACIÓN DE SERVICIOS PÚBLICOS</t>
  </si>
  <si>
    <t>5.1.3.4.1</t>
  </si>
  <si>
    <t>SERVICIOS FINANCIEROS Y BANCARIOS</t>
  </si>
  <si>
    <t>5.1.3.5.1</t>
  </si>
  <si>
    <t>CONSERVACIÓN Y MANTENIMIENTO MENOR DE</t>
  </si>
  <si>
    <t>INMUEBLES</t>
  </si>
  <si>
    <t>5.1.3.5.5</t>
  </si>
  <si>
    <t>REPARACIÓN Y MANTENIMIENTO DE EQUIPO DE</t>
  </si>
  <si>
    <t>TRANSPORTE</t>
  </si>
  <si>
    <t>5.1.3.5.7</t>
  </si>
  <si>
    <t>INSTALACIÓN, REPARACIÓN Y MANTENIMIENTO</t>
  </si>
  <si>
    <t>DE MAQUINARIA, OTROS EQUIPOS Y</t>
  </si>
  <si>
    <t>HERRAMIENTA</t>
  </si>
  <si>
    <t>5.1.3.5.8</t>
  </si>
  <si>
    <t>SERVICIO DE LIMPIEZA Y MANEJO DE</t>
  </si>
  <si>
    <t>DESECHOS</t>
  </si>
  <si>
    <t>5.1.3.5.9</t>
  </si>
  <si>
    <t>SERVICIO DE JARDINERIA Y FUMIGACIÓN</t>
  </si>
  <si>
    <t>5.1.3.6.1</t>
  </si>
  <si>
    <t>DIFUSIÓN POR RADIO TELEVISIÓN Y OTROS</t>
  </si>
  <si>
    <t>MEDIOS DE MENSAJES SOBRE PROGRAMAS Y</t>
  </si>
  <si>
    <t>ACTIVIDADES GUBERNAMENTAL</t>
  </si>
  <si>
    <t>5.1.3.7.5</t>
  </si>
  <si>
    <t>VIATICOS EN EL PAÍS</t>
  </si>
  <si>
    <t>5.1.3.8.2</t>
  </si>
  <si>
    <t>GASTOS DE ORDEN SOCIAL Y CULTURAL</t>
  </si>
  <si>
    <t>5.1.3.9.2</t>
  </si>
  <si>
    <t>IMPUESTOS Y DERECHOS</t>
  </si>
  <si>
    <t>5.1.3.9.5</t>
  </si>
  <si>
    <t>PENAS, MULTAS, ACCESORIOS Y</t>
  </si>
  <si>
    <t>ACTUALIZACIONES</t>
  </si>
  <si>
    <t>5.1.3.9.8</t>
  </si>
  <si>
    <t>IMPUESTOS SOBRE NÓMINAS Y OTROS</t>
  </si>
  <si>
    <t>DEREVIADOS DE RELACIÓN LABORAL</t>
  </si>
  <si>
    <t>AYUDAS SOCIALES A PERSONAS</t>
  </si>
  <si>
    <t>5.2.4.1.1</t>
  </si>
  <si>
    <t>APROBADO</t>
  </si>
  <si>
    <t>AMPLIACIONES</t>
  </si>
  <si>
    <t>REDUCCIONES</t>
  </si>
  <si>
    <t>MODIFICADO</t>
  </si>
  <si>
    <t>CUENTA</t>
  </si>
  <si>
    <t>CAPITULO</t>
  </si>
  <si>
    <t>COG</t>
  </si>
  <si>
    <t>CONCEPTO</t>
  </si>
  <si>
    <t>5.1.2.1.3</t>
  </si>
  <si>
    <t>MATERIAL ESTADISTICO Y GEOGRAFICO</t>
  </si>
  <si>
    <t>5.1.2.1.4</t>
  </si>
  <si>
    <t>MATERIALES, UTILES Y EQUIPOS MENORES DE DE TECNOLOGIAS DE LA INFORMACION Y COMUNICACIONES</t>
  </si>
  <si>
    <t>5.1.2.1.8</t>
  </si>
  <si>
    <t>MATERIALES PARA EL REGISTRO E IDENTIFICACION DE BIENES Y PERSONAS</t>
  </si>
  <si>
    <t>5.1.2.4.5</t>
  </si>
  <si>
    <t>VIDRIO Y PRODUCTOS DE VIDRIO</t>
  </si>
  <si>
    <t>5.1.2.7.3</t>
  </si>
  <si>
    <t>ARTICULOS DEPORTIVOS</t>
  </si>
  <si>
    <t>5.1.2.9.5</t>
  </si>
  <si>
    <t>REFACCIONES Y ACCESORIOS MENORES DE EQUIPO E INSTRUMENTAL MEDICO Y DE LABORATORIO</t>
  </si>
  <si>
    <t>5.1.3.4.9</t>
  </si>
  <si>
    <t>SERVICIOS FINANCIEROS, BANCARIOS Y COMERCIALES INTEGRALES</t>
  </si>
  <si>
    <t>5.1.3.5.2</t>
  </si>
  <si>
    <t>INSTALACION, REPARACION Y MANTENIMIENTO DE MOBILIARIO Y EQUIPO DE ADMON., EDUCACIONAL Y RECREATIVO</t>
  </si>
  <si>
    <t>5.1.3.5.3</t>
  </si>
  <si>
    <t>INSTALACION, REPARACION Y MANTENIMIENTO DE EQUIPO DE COMPUTO Y TECNOLOGIA DE LA INFORMACION</t>
  </si>
  <si>
    <t>5.1.3.5.4</t>
  </si>
  <si>
    <t>INSTALACION, REPARACION Y MANTENIMIENTO DE EQUIPO E INSTRUMENTAL MEDICO Y DE LABORATORIO</t>
  </si>
  <si>
    <t>5.1.3.7.2</t>
  </si>
  <si>
    <t>PASAJES TERRESTRES</t>
  </si>
  <si>
    <t>5.1.3.8.1</t>
  </si>
  <si>
    <t>GASTOS DE CEREMONIAL</t>
  </si>
  <si>
    <t>5.1.3.8.3</t>
  </si>
  <si>
    <t>CONGRESOS Y CONVENCIONES</t>
  </si>
  <si>
    <t>5.2.4.4.3</t>
  </si>
  <si>
    <t>AYUDAS SOCIALES A INSTITUCIONES DE ENSEÑANZA</t>
  </si>
  <si>
    <t>MUEBLES DE OFICINA Y ESTANTERÍA</t>
  </si>
  <si>
    <t>EQUIPO DE CÓMP.Y D/TECN.D/LA INFORMACIÓN</t>
  </si>
  <si>
    <t>CÁMARAS FOTOGRÁFICAS Y DE VIDEO</t>
  </si>
  <si>
    <t>EQUIPO MÉDICO Y DE LABORATORIO</t>
  </si>
  <si>
    <t>OTROS EQUIPOS DE TRANSPORTE</t>
  </si>
  <si>
    <t>EQUIPO DE COMUN.Y TELECOMUNICACIÓN</t>
  </si>
  <si>
    <t>HERRAMIENTAS Y MAQUINAS- HERRAMIENTAS</t>
  </si>
  <si>
    <t>SOFTWARE</t>
  </si>
  <si>
    <t>LICENCIAS INFORMÁTICAS E INTELECTUALES</t>
  </si>
  <si>
    <t>ADEFAS</t>
  </si>
  <si>
    <t>DIVISION DE TERRENOS Y CONSTRUCCION DE OBRAS DE URBANIZACION</t>
  </si>
  <si>
    <t>5.1.3.8.4</t>
  </si>
  <si>
    <t>EXPOSICIONES</t>
  </si>
  <si>
    <t>AUTOMOVILES Y CAMIONES</t>
  </si>
  <si>
    <t>5.1.3.3.6</t>
  </si>
  <si>
    <t>5.1.1.1.5</t>
  </si>
  <si>
    <t>SUELDOS BASE A PERSONAL PERMANENTE DE</t>
  </si>
  <si>
    <t>SEGURIDAD PÚBLICA Y PROTECCIÓN CIVIL</t>
  </si>
  <si>
    <t>5.1.1.4.4</t>
  </si>
  <si>
    <t>APORTACIONES PARA SEGUROS</t>
  </si>
  <si>
    <t>5.1.2.8.3</t>
  </si>
  <si>
    <t>PRENDAS DE PROTECCIÓN PARA SEGURIDAD</t>
  </si>
  <si>
    <t>PÚBLICA NACIONAL</t>
  </si>
  <si>
    <t>5.1.2.9.8</t>
  </si>
  <si>
    <t>MAQUINARIA Y OTROS EQUIPOS</t>
  </si>
  <si>
    <t>5.1.3.3.9</t>
  </si>
  <si>
    <t>SERVICIOS PROFESIONALES, CIENTIFICOS Y</t>
  </si>
  <si>
    <t>TÉCNICOS INTEGRALES</t>
  </si>
  <si>
    <t>T O T A L :</t>
  </si>
  <si>
    <t>5.1.3.3.4</t>
  </si>
  <si>
    <t>SERVICIOS DE CAPACITACIÓN</t>
  </si>
  <si>
    <t>5.1.1.1.1</t>
  </si>
  <si>
    <t>DIETAS</t>
  </si>
  <si>
    <t>5.1.1.1.3</t>
  </si>
  <si>
    <t>SUELDOS BASE AL PERSONAL PERMANENTE</t>
  </si>
  <si>
    <t>OTRAS PRESTACIONES SOCIALES Y ECONÓMICAS</t>
  </si>
  <si>
    <t>5.1.1.5.9</t>
  </si>
  <si>
    <t>5.1.1.7.1</t>
  </si>
  <si>
    <t>ESTÍMULOS</t>
  </si>
  <si>
    <t>5.2.2.1.1</t>
  </si>
  <si>
    <t>5.3.3.2.2</t>
  </si>
  <si>
    <t>OTROS CONVENIOS</t>
  </si>
  <si>
    <t>5.1.3.4.4</t>
  </si>
  <si>
    <t>SEGUROS DE RESPONSABILIDAD PATRIMONIAL</t>
  </si>
  <si>
    <t>Y FIANZAS</t>
  </si>
  <si>
    <t>5.1.1.5.2</t>
  </si>
  <si>
    <t>INDEMNIZACIONES</t>
  </si>
  <si>
    <t>MATERIALES Y ÚTILES Y EQUIPOS MENORES</t>
  </si>
  <si>
    <t>DE TECNOLOGÍAS DE LA INFORMACIIN Y</t>
  </si>
  <si>
    <t>COMUNICACIONES</t>
  </si>
  <si>
    <t>MATERIAL PARA EL REGISTRO E</t>
  </si>
  <si>
    <t>IDENTIFICACIÓN DE BIENES Y PERSONAS</t>
  </si>
  <si>
    <t>5.1.3.2.6</t>
  </si>
  <si>
    <t>ARRENDAMIENTO DE MAQUINARIA, OTROS</t>
  </si>
  <si>
    <t>EQUIPOS Y HERRAMIENTAS</t>
  </si>
  <si>
    <t>DE EQUIPO DE CÓMPUTO Y TECNOLOGÍA DE</t>
  </si>
  <si>
    <t>5.2.4.2.1</t>
  </si>
  <si>
    <t>5.2.4.3.1</t>
  </si>
  <si>
    <t>AYUDAS SOCIALES A INSTITUCIONES DE</t>
  </si>
  <si>
    <t>ENSEÑANZA</t>
  </si>
  <si>
    <t>SUMA</t>
  </si>
  <si>
    <t>5.1.1.6.1</t>
  </si>
  <si>
    <t>PREVISIONES DE CARÁCTER LABORAL, ECONOMICA Y DE SEGURIDAD SOCIAL</t>
  </si>
  <si>
    <t>ESTIMULOS</t>
  </si>
  <si>
    <t>REFACCIONES Y ACCESORIOS MENORES DE EQUIPO DE COMPUTO Y TECOLOGIAS DE LA INFORMACION</t>
  </si>
  <si>
    <t>5.1.2.9.9</t>
  </si>
  <si>
    <t>REFACCIONES Y ACCESORIOS MENORES DE BIENES MUEBLES</t>
  </si>
  <si>
    <t>SERVICIOS LEGALES, DE CONTABILIDAD,AUDITORIA Y RELACIONADOS</t>
  </si>
  <si>
    <t>BECAS Y OTRAS AYUDAS PARA PROGRAMAS DE CAPACITACION</t>
  </si>
  <si>
    <t>MUEBLES DE OFICINA Y ESTANTERIA</t>
  </si>
  <si>
    <t>EQUIPO DE COMPUTO Y DE TECNOLOGIA DE LA INFORMACION</t>
  </si>
  <si>
    <t>OTROS MOBILIARIOS Y EQUIPOS DE ADMINISTRACION</t>
  </si>
  <si>
    <t>5.6.2.1</t>
  </si>
  <si>
    <t>MAQUINARIA Y EQUIPO INDUSTRIAL</t>
  </si>
  <si>
    <t>PREVISIONES DE CARÁCTER LABORAL, ECONOMICA Y SEGURIDAD SOCIAL</t>
  </si>
  <si>
    <t>TRANSFERENCIAS OTORGADAS A ENTIDADES PARAMUNICIPALES NO EMPRESARIAL Y NO FINANCIERAS</t>
  </si>
  <si>
    <t>IMPUESTOS SOBRE NÓMINAS</t>
  </si>
  <si>
    <t>5.1.4.4.3</t>
  </si>
  <si>
    <t>VEHICULOS Y EQUIPO TERRESTRE</t>
  </si>
  <si>
    <t>MUEBLES EXCEPTO DE OFICINA Y ESTANTERÍA</t>
  </si>
  <si>
    <t>MATERIALES ÚTILES Y EQUIPOS MENORES DE OFICINA</t>
  </si>
  <si>
    <t>MATERIAL ELECTRICO Y ELECTRICO</t>
  </si>
  <si>
    <t>TELEFONIA TRADICIONAL</t>
  </si>
  <si>
    <t>DIFUSION POR RADIO, TELEVISIÓN Y OTROS MEDIOS DE MENSAJES SOBRE PROGRAMAS Y ACTIVIDADES GUBERNAMENTALES</t>
  </si>
  <si>
    <t>MATERIALES, UTILES Y EQUIPOS MENORES DE OFICINA</t>
  </si>
  <si>
    <t>MATERIALES Y UTILES DE IMPRESIÓN Y REPRODUCCION</t>
  </si>
  <si>
    <t>SERVICIOS DE CAPACITACION</t>
  </si>
  <si>
    <t>REPARACIÓN Y MANTENIMIENTO DE EQUIPO DE DEFENSA Y SEGURIDAD</t>
  </si>
  <si>
    <t>CONSERVACIÓN Y MANTENIMIENTO MENOR DE INMUEBLES</t>
  </si>
  <si>
    <t>5.1.3.6.2</t>
  </si>
  <si>
    <t>DIFUSIÓN POR RADIO, TELEVISIÓN Y OTROS MEDIOS DE MENSAJES COMERCIALES PARA PROMOVER LA VENTA DE BIENES O SERVICIOS</t>
  </si>
  <si>
    <t>MATERIALES Y ÚTILES DE IMPRESIÓN Y REPRODUCCION</t>
  </si>
  <si>
    <t>REFACCIONES Y ACCESORIOS MENORES DE EQUIPO DE TRANSPORTE</t>
  </si>
  <si>
    <t>REPARACIÓN Y MANTENIMIENTO DE EQUIPO DE TRANSPORTE</t>
  </si>
  <si>
    <t>MUNICIPIO DE AJACUBA</t>
  </si>
  <si>
    <t>MAJ-850101-M42</t>
  </si>
  <si>
    <t>5.1.3.4.5</t>
  </si>
  <si>
    <t>SEGURO DE BIENES PATRIMONIALES</t>
  </si>
  <si>
    <t>COMPORTAMIENTO PRESUPUESTARIO DE EGRESOS AL MES DE DICIEMBRE DE 2019</t>
  </si>
  <si>
    <t>TERRENOS</t>
  </si>
  <si>
    <t>OTROS MATERIALES Y ARTÍCULOS DE CONSTRUCCION Y REPARACION</t>
  </si>
  <si>
    <t>FIBRAS SINTÉTICAS, HULES PLASTICOS Y DERIVADOS</t>
  </si>
  <si>
    <t>INSTALACIÓN, REPARACIÓN Y MANTENIMIENTO DE EQUIPO DE COMPUTO Y TECNOLOGIA DE LA INFORMACION</t>
  </si>
  <si>
    <t>DIFUSIÓN POR RADIO TELEVISIÓN Y OTROS MEDIOS DE MENSAJES SOBRE PROGRAMAS Y ACTIVIDADES GUBERNAMENTALES</t>
  </si>
  <si>
    <t>SERVICIO DE CREACION Y DIFUSION DE CONTENIDO EXCLUSIVAMENTE A TRAVES DE INTERNET</t>
  </si>
  <si>
    <t>PENAS, MULTAS, ACCESORIOS Y ACTUALIZACIONES</t>
  </si>
  <si>
    <t>CONSTRUCCION DE OBRAS PARA EL ABASTECIMIENTO DE AGUA,PETROLEO, GAS, ELECTRICIDAD Y TELECOMUNICACIONES</t>
  </si>
  <si>
    <t>ENERGIA ELECTRICA</t>
  </si>
  <si>
    <t>CONSTRUCCIÓN DE OBRAS DE URBANIZACIÓN</t>
  </si>
  <si>
    <t>SERVICIOS DE CONSULTORIA ADMINISTRATIVA</t>
  </si>
  <si>
    <t>1.2.4.1.1</t>
  </si>
  <si>
    <t>1.2.4.1.3</t>
  </si>
  <si>
    <t>1.2.4.2.3</t>
  </si>
  <si>
    <t>1.2.4.3.1</t>
  </si>
  <si>
    <t>1.2.4.4.1</t>
  </si>
  <si>
    <t>1.2.4.4.9</t>
  </si>
  <si>
    <t>1.2.4.5.1</t>
  </si>
  <si>
    <t>1.2.4.6.5</t>
  </si>
  <si>
    <t>1.2.4.6.7</t>
  </si>
  <si>
    <t>1.2.5.1.1</t>
  </si>
  <si>
    <t>1.2.5.4.1</t>
  </si>
  <si>
    <t>1.2.3.5.4</t>
  </si>
  <si>
    <t>1.2.4.1.2</t>
  </si>
  <si>
    <t>1.2.4.1.9</t>
  </si>
  <si>
    <t>1.2.4.6.2</t>
  </si>
  <si>
    <t>1.2.3.1.1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</si>
</sst>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0" xfId="0" applyFont="1" applyFill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/>
    <xf numFmtId="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4" fontId="1" fillId="0" borderId="0" xfId="0" applyNumberFormat="1" applyFont="1" applyAlignme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9525" y="0"/>
          <a:ext cx="1524000" cy="6953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9525" y="0"/>
          <a:ext cx="1524000" cy="695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9525" y="0"/>
          <a:ext cx="1524000" cy="6953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9525" y="0"/>
          <a:ext cx="1524000" cy="6953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9525" y="0"/>
          <a:ext cx="1524000" cy="695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638300" cy="6953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5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2F6.06-5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2F6.11-5" connectionId="1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2F6.09-5" connectionId="11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2F6.11-5" connectionId="1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2F6.11-5" connectionId="1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2F6.11-5" connectionId="1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2F5.11-5" connectionId="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2F6.11-5" connectionId="1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2F7.01-5" connectionId="1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2F6.11-5" connectionId="1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2F5.05-A2M6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2F5.02-5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R2F5.05-5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2F5.08-5" connectionId="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2F6.03-5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2F6.04-5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2F6.05-5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Y214"/>
  <sheetViews>
    <sheetView tabSelected="1" topLeftCell="B1" workbookViewId="0">
      <selection activeCell="E1" sqref="E1"/>
    </sheetView>
  </sheetViews>
  <sheetFormatPr baseColWidth="10" defaultRowHeight="15"/>
  <cols>
    <col min="1" max="1" width="9.85546875" bestFit="1" customWidth="1"/>
    <col min="2" max="3" width="9.85546875" customWidth="1"/>
    <col min="4" max="4" width="39.42578125" customWidth="1"/>
    <col min="5" max="21" width="10.7109375" customWidth="1"/>
    <col min="22" max="22" width="2.2851562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5" spans="1:23">
      <c r="A15" s="8" t="s">
        <v>148</v>
      </c>
      <c r="B15" s="8" t="s">
        <v>149</v>
      </c>
      <c r="C15" s="8" t="s">
        <v>150</v>
      </c>
      <c r="D15" s="8" t="s">
        <v>151</v>
      </c>
      <c r="E15" s="6" t="s">
        <v>144</v>
      </c>
      <c r="F15" s="6" t="s">
        <v>145</v>
      </c>
      <c r="G15" s="6" t="s">
        <v>146</v>
      </c>
      <c r="H15" s="6" t="s">
        <v>147</v>
      </c>
      <c r="I15" s="20" t="s">
        <v>0</v>
      </c>
      <c r="J15" s="20" t="s">
        <v>1</v>
      </c>
      <c r="K15" s="20" t="s">
        <v>2</v>
      </c>
      <c r="L15" s="20" t="s">
        <v>3</v>
      </c>
      <c r="M15" s="20" t="s">
        <v>4</v>
      </c>
      <c r="N15" s="20" t="s">
        <v>5</v>
      </c>
      <c r="O15" s="20" t="s">
        <v>6</v>
      </c>
      <c r="P15" s="20" t="s">
        <v>7</v>
      </c>
      <c r="Q15" s="20" t="s">
        <v>8</v>
      </c>
      <c r="R15" s="20" t="s">
        <v>9</v>
      </c>
      <c r="S15" s="20" t="s">
        <v>10</v>
      </c>
      <c r="T15" s="20" t="s">
        <v>11</v>
      </c>
      <c r="U15" s="20" t="s">
        <v>12</v>
      </c>
    </row>
    <row r="16" spans="1:23">
      <c r="A16" s="3" t="s">
        <v>13</v>
      </c>
      <c r="B16" s="9">
        <v>1000</v>
      </c>
      <c r="C16" s="9">
        <v>1220</v>
      </c>
      <c r="D16" s="3" t="s">
        <v>14</v>
      </c>
      <c r="E16" s="7">
        <v>196250</v>
      </c>
      <c r="F16" s="7"/>
      <c r="G16" s="7">
        <v>42879</v>
      </c>
      <c r="H16" s="7">
        <f>E16+F16-G16</f>
        <v>153371</v>
      </c>
      <c r="I16" s="4">
        <v>0</v>
      </c>
      <c r="J16" s="4">
        <v>0</v>
      </c>
      <c r="K16" s="4">
        <v>0</v>
      </c>
      <c r="L16" s="5">
        <v>17794</v>
      </c>
      <c r="M16" s="5">
        <v>14257</v>
      </c>
      <c r="N16" s="5">
        <v>11484</v>
      </c>
      <c r="O16" s="5">
        <v>26829</v>
      </c>
      <c r="P16" s="5">
        <v>24597</v>
      </c>
      <c r="Q16" s="5">
        <v>17721</v>
      </c>
      <c r="R16" s="5">
        <v>17721</v>
      </c>
      <c r="S16" s="5">
        <v>11484</v>
      </c>
      <c r="T16" s="5">
        <v>11484</v>
      </c>
      <c r="U16" s="5">
        <f>SUM(I16:T16)</f>
        <v>153371</v>
      </c>
      <c r="W16" s="1"/>
    </row>
    <row r="17" spans="1:23">
      <c r="A17" s="3" t="s">
        <v>15</v>
      </c>
      <c r="B17" s="9"/>
      <c r="C17" s="9">
        <v>1320</v>
      </c>
      <c r="D17" s="3" t="s">
        <v>16</v>
      </c>
      <c r="E17" s="7"/>
      <c r="F17" s="7">
        <v>11984</v>
      </c>
      <c r="G17" s="7"/>
      <c r="H17" s="7">
        <f t="shared" ref="H17:H78" si="0">E17+F17-G17</f>
        <v>11984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5">
        <v>11984</v>
      </c>
      <c r="U17" s="5">
        <f>SUM(I17:T17)</f>
        <v>11984</v>
      </c>
      <c r="W17" s="1"/>
    </row>
    <row r="18" spans="1:23">
      <c r="A18" s="3"/>
      <c r="B18" s="9"/>
      <c r="C18" s="9"/>
      <c r="D18" s="3" t="s">
        <v>17</v>
      </c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W18" s="1"/>
    </row>
    <row r="19" spans="1:23">
      <c r="A19" s="3" t="s">
        <v>18</v>
      </c>
      <c r="B19" s="9">
        <v>1000</v>
      </c>
      <c r="C19" s="9">
        <v>1340</v>
      </c>
      <c r="D19" s="3" t="s">
        <v>19</v>
      </c>
      <c r="E19" s="7"/>
      <c r="F19" s="7">
        <v>33567</v>
      </c>
      <c r="G19" s="7"/>
      <c r="H19" s="7">
        <f t="shared" si="0"/>
        <v>33567</v>
      </c>
      <c r="I19" s="4">
        <v>0</v>
      </c>
      <c r="J19" s="5">
        <v>17903</v>
      </c>
      <c r="K19" s="5">
        <v>5744</v>
      </c>
      <c r="L19" s="5">
        <v>9920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5">
        <f>SUM(I19:T19)</f>
        <v>33567</v>
      </c>
      <c r="W19" s="1"/>
    </row>
    <row r="20" spans="1:23">
      <c r="A20" s="3" t="s">
        <v>20</v>
      </c>
      <c r="B20" s="9">
        <v>1000</v>
      </c>
      <c r="C20" s="9">
        <v>1530</v>
      </c>
      <c r="D20" s="3" t="s">
        <v>21</v>
      </c>
      <c r="E20" s="7">
        <v>155792</v>
      </c>
      <c r="F20" s="7"/>
      <c r="G20" s="7">
        <v>11984</v>
      </c>
      <c r="H20" s="7">
        <f t="shared" si="0"/>
        <v>143808</v>
      </c>
      <c r="I20" s="5">
        <v>11984</v>
      </c>
      <c r="J20" s="5">
        <v>11984</v>
      </c>
      <c r="K20" s="5">
        <v>11984</v>
      </c>
      <c r="L20" s="5">
        <v>11984</v>
      </c>
      <c r="M20" s="5">
        <v>11984</v>
      </c>
      <c r="N20" s="5">
        <v>11984</v>
      </c>
      <c r="O20" s="5">
        <v>11984</v>
      </c>
      <c r="P20" s="5">
        <v>11984</v>
      </c>
      <c r="Q20" s="5">
        <v>11984</v>
      </c>
      <c r="R20" s="5">
        <v>11984</v>
      </c>
      <c r="S20" s="5">
        <v>11984</v>
      </c>
      <c r="T20" s="5">
        <v>11984</v>
      </c>
      <c r="U20" s="5">
        <f>SUM(I20:T20)</f>
        <v>143808</v>
      </c>
      <c r="W20" s="1"/>
    </row>
    <row r="21" spans="1:23">
      <c r="A21" s="3" t="s">
        <v>22</v>
      </c>
      <c r="B21" s="9">
        <v>1000</v>
      </c>
      <c r="C21" s="9">
        <v>1810</v>
      </c>
      <c r="D21" s="3" t="s">
        <v>23</v>
      </c>
      <c r="E21" s="7"/>
      <c r="F21" s="7"/>
      <c r="G21" s="7"/>
      <c r="H21" s="7">
        <f t="shared" si="0"/>
        <v>0</v>
      </c>
      <c r="I21" s="4">
        <v>0</v>
      </c>
      <c r="J21" s="4">
        <v>0</v>
      </c>
      <c r="K21" s="4">
        <v>0</v>
      </c>
      <c r="L21" s="5">
        <v>11490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5">
        <v>-11490</v>
      </c>
      <c r="S21" s="4">
        <v>0</v>
      </c>
      <c r="T21" s="4">
        <v>0</v>
      </c>
      <c r="U21" s="5">
        <f>SUM(I21:T21)</f>
        <v>0</v>
      </c>
      <c r="W21" s="1"/>
    </row>
    <row r="22" spans="1:23">
      <c r="A22" s="3" t="s">
        <v>24</v>
      </c>
      <c r="B22" s="9">
        <v>2000</v>
      </c>
      <c r="C22" s="9">
        <v>2110</v>
      </c>
      <c r="D22" s="3" t="s">
        <v>25</v>
      </c>
      <c r="E22" s="7">
        <v>255000</v>
      </c>
      <c r="F22" s="7"/>
      <c r="G22" s="7">
        <v>142238.51999999999</v>
      </c>
      <c r="H22" s="7">
        <f t="shared" si="0"/>
        <v>112761.48000000001</v>
      </c>
      <c r="I22" s="4">
        <v>0</v>
      </c>
      <c r="J22" s="5">
        <v>46339.57</v>
      </c>
      <c r="K22" s="4">
        <v>744</v>
      </c>
      <c r="L22" s="5">
        <v>1856</v>
      </c>
      <c r="M22" s="5">
        <v>58568.75</v>
      </c>
      <c r="N22" s="5">
        <v>3781</v>
      </c>
      <c r="O22" s="4">
        <v>0</v>
      </c>
      <c r="P22" s="4">
        <v>0</v>
      </c>
      <c r="Q22" s="4">
        <v>0</v>
      </c>
      <c r="R22" s="5">
        <v>1254.6600000000001</v>
      </c>
      <c r="S22" s="4">
        <v>0</v>
      </c>
      <c r="T22" s="4">
        <v>217.5</v>
      </c>
      <c r="U22" s="5">
        <f>SUM(I22:T22)</f>
        <v>112761.48000000001</v>
      </c>
      <c r="W22" s="1"/>
    </row>
    <row r="23" spans="1:23">
      <c r="A23" s="3"/>
      <c r="B23" s="9"/>
      <c r="C23" s="9"/>
      <c r="D23" s="3" t="s">
        <v>26</v>
      </c>
      <c r="E23" s="7"/>
      <c r="F23" s="7"/>
      <c r="G23" s="7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W23" s="1"/>
    </row>
    <row r="24" spans="1:23">
      <c r="A24" s="3" t="s">
        <v>27</v>
      </c>
      <c r="B24" s="9">
        <v>2000</v>
      </c>
      <c r="C24" s="9">
        <v>2120</v>
      </c>
      <c r="D24" s="3" t="s">
        <v>28</v>
      </c>
      <c r="E24" s="7">
        <v>58000</v>
      </c>
      <c r="F24" s="7">
        <v>16575.259999999998</v>
      </c>
      <c r="G24" s="7"/>
      <c r="H24" s="7">
        <f t="shared" si="0"/>
        <v>74575.259999999995</v>
      </c>
      <c r="I24" s="5">
        <v>23200</v>
      </c>
      <c r="J24" s="5">
        <v>11252</v>
      </c>
      <c r="K24" s="4">
        <v>0</v>
      </c>
      <c r="L24" s="5">
        <v>25872.58</v>
      </c>
      <c r="M24" s="5">
        <v>1392</v>
      </c>
      <c r="N24" s="5">
        <v>3240</v>
      </c>
      <c r="O24" s="4">
        <v>0</v>
      </c>
      <c r="P24" s="4">
        <v>0</v>
      </c>
      <c r="Q24" s="4">
        <v>341</v>
      </c>
      <c r="R24" s="5">
        <v>9277.68</v>
      </c>
      <c r="S24" s="4">
        <v>0</v>
      </c>
      <c r="T24" s="4">
        <v>0</v>
      </c>
      <c r="U24" s="5">
        <f>SUM(I24:T24)</f>
        <v>74575.260000000009</v>
      </c>
      <c r="W24" s="1"/>
    </row>
    <row r="25" spans="1:23">
      <c r="A25" s="3" t="s">
        <v>152</v>
      </c>
      <c r="B25" s="9">
        <v>2100</v>
      </c>
      <c r="C25" s="9">
        <v>2130</v>
      </c>
      <c r="D25" s="3" t="s">
        <v>153</v>
      </c>
      <c r="E25" s="7">
        <v>15000</v>
      </c>
      <c r="F25" s="7"/>
      <c r="G25" s="7">
        <v>15000</v>
      </c>
      <c r="H25" s="7">
        <f t="shared" si="0"/>
        <v>0</v>
      </c>
      <c r="I25" s="5"/>
      <c r="J25" s="5"/>
      <c r="K25" s="4"/>
      <c r="L25" s="5"/>
      <c r="M25" s="5"/>
      <c r="N25" s="5"/>
      <c r="O25" s="4"/>
      <c r="P25" s="4"/>
      <c r="Q25" s="4"/>
      <c r="R25" s="5"/>
      <c r="S25" s="4"/>
      <c r="T25" s="4"/>
      <c r="U25" s="5"/>
      <c r="W25" s="1"/>
    </row>
    <row r="26" spans="1:23" ht="36.75">
      <c r="A26" s="3" t="s">
        <v>154</v>
      </c>
      <c r="B26" s="9">
        <v>2100</v>
      </c>
      <c r="C26" s="9">
        <v>2140</v>
      </c>
      <c r="D26" s="10" t="s">
        <v>155</v>
      </c>
      <c r="E26" s="7">
        <v>18000</v>
      </c>
      <c r="F26" s="7"/>
      <c r="G26" s="7">
        <v>18000</v>
      </c>
      <c r="H26" s="7">
        <f t="shared" si="0"/>
        <v>0</v>
      </c>
      <c r="I26" s="5"/>
      <c r="J26" s="5"/>
      <c r="K26" s="4"/>
      <c r="L26" s="5"/>
      <c r="M26" s="5"/>
      <c r="N26" s="5"/>
      <c r="O26" s="4"/>
      <c r="P26" s="4"/>
      <c r="Q26" s="4"/>
      <c r="R26" s="5"/>
      <c r="S26" s="4"/>
      <c r="T26" s="4"/>
      <c r="U26" s="5"/>
      <c r="W26" s="1"/>
    </row>
    <row r="27" spans="1:23">
      <c r="A27" s="3"/>
      <c r="B27" s="9"/>
      <c r="C27" s="9"/>
      <c r="D27" s="3" t="s">
        <v>29</v>
      </c>
      <c r="E27" s="7"/>
      <c r="F27" s="7"/>
      <c r="G27" s="7"/>
      <c r="H27" s="7">
        <f t="shared" si="0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W27" s="1"/>
    </row>
    <row r="28" spans="1:23">
      <c r="A28" s="3" t="s">
        <v>30</v>
      </c>
      <c r="B28" s="9">
        <v>2000</v>
      </c>
      <c r="C28" s="9">
        <v>2150</v>
      </c>
      <c r="D28" s="3" t="s">
        <v>31</v>
      </c>
      <c r="E28" s="7">
        <v>45000</v>
      </c>
      <c r="F28" s="7"/>
      <c r="G28" s="7">
        <v>7536.9</v>
      </c>
      <c r="H28" s="7">
        <f t="shared" si="0"/>
        <v>37463.1</v>
      </c>
      <c r="I28" s="4">
        <v>0</v>
      </c>
      <c r="J28" s="5">
        <v>2871</v>
      </c>
      <c r="K28" s="4">
        <v>0</v>
      </c>
      <c r="L28" s="4">
        <v>0</v>
      </c>
      <c r="M28" s="5">
        <v>2917</v>
      </c>
      <c r="N28" s="4">
        <v>0</v>
      </c>
      <c r="O28" s="5">
        <v>1136.8</v>
      </c>
      <c r="P28" s="5">
        <v>4524</v>
      </c>
      <c r="Q28" s="5">
        <v>3000</v>
      </c>
      <c r="R28" s="5">
        <v>18798.96</v>
      </c>
      <c r="S28" s="5">
        <v>4215.34</v>
      </c>
      <c r="T28" s="4">
        <v>0</v>
      </c>
      <c r="U28" s="5">
        <f>SUM(I28:T28)</f>
        <v>37463.099999999991</v>
      </c>
      <c r="W28" s="1"/>
    </row>
    <row r="29" spans="1:23">
      <c r="A29" s="3" t="s">
        <v>32</v>
      </c>
      <c r="B29" s="9">
        <v>2000</v>
      </c>
      <c r="C29" s="9">
        <v>2160</v>
      </c>
      <c r="D29" s="3" t="s">
        <v>33</v>
      </c>
      <c r="E29" s="7">
        <v>35000</v>
      </c>
      <c r="F29" s="7"/>
      <c r="G29" s="7">
        <v>22065.200000000001</v>
      </c>
      <c r="H29" s="7">
        <f t="shared" si="0"/>
        <v>12934.8</v>
      </c>
      <c r="I29" s="4">
        <v>0</v>
      </c>
      <c r="J29" s="4">
        <v>0</v>
      </c>
      <c r="K29" s="5">
        <v>5551.53</v>
      </c>
      <c r="L29" s="4">
        <v>0</v>
      </c>
      <c r="M29" s="4">
        <v>0</v>
      </c>
      <c r="N29" s="4">
        <v>0</v>
      </c>
      <c r="O29" s="5">
        <v>2838.82</v>
      </c>
      <c r="P29" s="4">
        <v>0</v>
      </c>
      <c r="Q29" s="4">
        <v>0</v>
      </c>
      <c r="R29" s="4">
        <v>0</v>
      </c>
      <c r="S29" s="5">
        <v>4544.45</v>
      </c>
      <c r="T29" s="4">
        <v>0</v>
      </c>
      <c r="U29" s="5">
        <f>SUM(I29:T29)</f>
        <v>12934.8</v>
      </c>
      <c r="W29" s="1"/>
    </row>
    <row r="30" spans="1:23" ht="24.75">
      <c r="A30" s="3" t="s">
        <v>156</v>
      </c>
      <c r="B30" s="9">
        <v>2100</v>
      </c>
      <c r="C30" s="9">
        <v>2180</v>
      </c>
      <c r="D30" s="10" t="s">
        <v>157</v>
      </c>
      <c r="E30" s="7">
        <v>18000</v>
      </c>
      <c r="F30" s="7"/>
      <c r="G30" s="7">
        <v>18000</v>
      </c>
      <c r="H30" s="7">
        <f t="shared" si="0"/>
        <v>0</v>
      </c>
      <c r="I30" s="4"/>
      <c r="J30" s="4"/>
      <c r="K30" s="5"/>
      <c r="L30" s="4"/>
      <c r="M30" s="4"/>
      <c r="N30" s="4"/>
      <c r="O30" s="5"/>
      <c r="P30" s="4"/>
      <c r="Q30" s="4"/>
      <c r="R30" s="4"/>
      <c r="S30" s="5"/>
      <c r="T30" s="4"/>
      <c r="U30" s="5"/>
      <c r="W30" s="1"/>
    </row>
    <row r="31" spans="1:23">
      <c r="A31" s="3" t="s">
        <v>34</v>
      </c>
      <c r="B31" s="9">
        <v>2000</v>
      </c>
      <c r="C31" s="9">
        <v>2210</v>
      </c>
      <c r="D31" s="3" t="s">
        <v>35</v>
      </c>
      <c r="E31" s="7">
        <v>95000</v>
      </c>
      <c r="F31" s="7">
        <v>43026.99</v>
      </c>
      <c r="G31" s="7"/>
      <c r="H31" s="7">
        <f t="shared" si="0"/>
        <v>138026.99</v>
      </c>
      <c r="I31" s="5">
        <v>2733</v>
      </c>
      <c r="J31" s="5">
        <v>1568.5</v>
      </c>
      <c r="K31" s="5">
        <v>15204.38</v>
      </c>
      <c r="L31" s="5">
        <v>3533.5</v>
      </c>
      <c r="M31" s="5">
        <v>24594.880000000001</v>
      </c>
      <c r="N31" s="5">
        <v>1823</v>
      </c>
      <c r="O31" s="5">
        <v>2685</v>
      </c>
      <c r="P31" s="5">
        <v>7690</v>
      </c>
      <c r="Q31" s="5">
        <v>16866.990000000002</v>
      </c>
      <c r="R31" s="5">
        <v>46969.74</v>
      </c>
      <c r="S31" s="5">
        <v>13060</v>
      </c>
      <c r="T31" s="5">
        <v>1298</v>
      </c>
      <c r="U31" s="5">
        <f>SUM(I31:T31)</f>
        <v>138026.99</v>
      </c>
      <c r="W31" s="1"/>
    </row>
    <row r="32" spans="1:23">
      <c r="A32" s="3" t="s">
        <v>36</v>
      </c>
      <c r="B32" s="9">
        <v>2000</v>
      </c>
      <c r="C32" s="9">
        <v>2220</v>
      </c>
      <c r="D32" s="3" t="s">
        <v>37</v>
      </c>
      <c r="E32" s="7"/>
      <c r="F32" s="7"/>
      <c r="G32" s="7"/>
      <c r="H32" s="7">
        <f t="shared" si="0"/>
        <v>0</v>
      </c>
      <c r="I32" s="4">
        <v>0</v>
      </c>
      <c r="J32" s="4">
        <v>0</v>
      </c>
      <c r="K32" s="4">
        <v>0</v>
      </c>
      <c r="L32" s="5">
        <v>1368.29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5">
        <v>-1368.29</v>
      </c>
      <c r="S32" s="4">
        <v>0</v>
      </c>
      <c r="T32" s="4">
        <v>0</v>
      </c>
      <c r="U32" s="5">
        <f>SUM(I32:T32)</f>
        <v>0</v>
      </c>
      <c r="W32" s="1"/>
    </row>
    <row r="33" spans="1:23">
      <c r="A33" s="3" t="s">
        <v>38</v>
      </c>
      <c r="B33" s="9">
        <v>2000</v>
      </c>
      <c r="C33" s="9">
        <v>2230</v>
      </c>
      <c r="D33" s="3" t="s">
        <v>39</v>
      </c>
      <c r="E33" s="7">
        <v>4000</v>
      </c>
      <c r="F33" s="7"/>
      <c r="G33" s="7">
        <v>1533.49</v>
      </c>
      <c r="H33" s="7">
        <f t="shared" si="0"/>
        <v>2466.5100000000002</v>
      </c>
      <c r="I33" s="4">
        <v>0</v>
      </c>
      <c r="J33" s="5">
        <v>2466.5100000000002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5">
        <f>SUM(I33:T33)</f>
        <v>2466.5100000000002</v>
      </c>
      <c r="W33" s="1"/>
    </row>
    <row r="34" spans="1:23">
      <c r="A34" s="3"/>
      <c r="B34" s="9"/>
      <c r="C34" s="9"/>
      <c r="D34" s="3" t="s">
        <v>40</v>
      </c>
      <c r="E34" s="7"/>
      <c r="F34" s="7"/>
      <c r="G34" s="7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W34" s="1"/>
    </row>
    <row r="35" spans="1:23">
      <c r="A35" s="3" t="s">
        <v>41</v>
      </c>
      <c r="B35" s="9">
        <v>2000</v>
      </c>
      <c r="C35" s="9">
        <v>2410</v>
      </c>
      <c r="D35" s="3" t="s">
        <v>42</v>
      </c>
      <c r="E35" s="7">
        <v>10000</v>
      </c>
      <c r="F35" s="7"/>
      <c r="G35" s="7">
        <v>8499.98</v>
      </c>
      <c r="H35" s="7">
        <f t="shared" si="0"/>
        <v>1500.0200000000004</v>
      </c>
      <c r="I35" s="4">
        <v>0</v>
      </c>
      <c r="J35" s="5">
        <v>1500.02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5">
        <f>SUM(I35:T35)</f>
        <v>1500.02</v>
      </c>
      <c r="W35" s="1"/>
    </row>
    <row r="36" spans="1:23">
      <c r="A36" s="3" t="s">
        <v>43</v>
      </c>
      <c r="B36" s="9">
        <v>2000</v>
      </c>
      <c r="C36" s="9">
        <v>2420</v>
      </c>
      <c r="D36" s="3" t="s">
        <v>44</v>
      </c>
      <c r="E36" s="7">
        <v>125000</v>
      </c>
      <c r="F36" s="7">
        <v>32269.32</v>
      </c>
      <c r="G36" s="7"/>
      <c r="H36" s="7">
        <f t="shared" si="0"/>
        <v>157269.32</v>
      </c>
      <c r="I36" s="4">
        <v>0</v>
      </c>
      <c r="J36" s="4">
        <v>0</v>
      </c>
      <c r="K36" s="4">
        <v>0</v>
      </c>
      <c r="L36" s="4">
        <v>0</v>
      </c>
      <c r="M36" s="5">
        <v>144029.07999999999</v>
      </c>
      <c r="N36" s="4">
        <v>0</v>
      </c>
      <c r="O36" s="5">
        <v>6280.24</v>
      </c>
      <c r="P36" s="4">
        <v>0</v>
      </c>
      <c r="Q36" s="4">
        <v>0</v>
      </c>
      <c r="R36" s="5">
        <v>6960</v>
      </c>
      <c r="S36" s="4">
        <v>0</v>
      </c>
      <c r="T36" s="4">
        <v>0</v>
      </c>
      <c r="U36" s="5">
        <f>SUM(I36:T36)</f>
        <v>157269.31999999998</v>
      </c>
      <c r="W36" s="1"/>
    </row>
    <row r="37" spans="1:23">
      <c r="A37" s="3" t="s">
        <v>45</v>
      </c>
      <c r="B37" s="9">
        <v>2000</v>
      </c>
      <c r="C37" s="9">
        <v>2430</v>
      </c>
      <c r="D37" s="3" t="s">
        <v>46</v>
      </c>
      <c r="E37" s="7">
        <v>15500</v>
      </c>
      <c r="F37" s="7"/>
      <c r="G37" s="7">
        <v>15271.99</v>
      </c>
      <c r="H37" s="7">
        <f t="shared" si="0"/>
        <v>228.01000000000022</v>
      </c>
      <c r="I37" s="4">
        <v>0</v>
      </c>
      <c r="J37" s="4">
        <v>228.01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5">
        <f>SUM(I37:T37)</f>
        <v>228.01</v>
      </c>
      <c r="W37" s="1"/>
    </row>
    <row r="38" spans="1:23">
      <c r="A38" s="3" t="s">
        <v>47</v>
      </c>
      <c r="B38" s="9">
        <v>2000</v>
      </c>
      <c r="C38" s="9">
        <v>2440</v>
      </c>
      <c r="D38" s="3" t="s">
        <v>48</v>
      </c>
      <c r="E38" s="7">
        <v>3500</v>
      </c>
      <c r="F38" s="7">
        <v>1024</v>
      </c>
      <c r="G38" s="7"/>
      <c r="H38" s="7">
        <f t="shared" si="0"/>
        <v>4524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5">
        <v>4524</v>
      </c>
      <c r="Q38" s="4">
        <v>0</v>
      </c>
      <c r="R38" s="4">
        <v>0</v>
      </c>
      <c r="S38" s="4">
        <v>0</v>
      </c>
      <c r="T38" s="4">
        <v>0</v>
      </c>
      <c r="U38" s="5">
        <f>SUM(I38:T38)</f>
        <v>4524</v>
      </c>
      <c r="W38" s="1"/>
    </row>
    <row r="39" spans="1:23">
      <c r="A39" s="3" t="s">
        <v>158</v>
      </c>
      <c r="B39" s="9">
        <v>2400</v>
      </c>
      <c r="C39" s="9">
        <v>2450</v>
      </c>
      <c r="D39" s="4" t="s">
        <v>159</v>
      </c>
      <c r="E39" s="7">
        <v>1500</v>
      </c>
      <c r="F39" s="7"/>
      <c r="G39" s="7">
        <v>1500</v>
      </c>
      <c r="H39" s="7">
        <f t="shared" si="0"/>
        <v>0</v>
      </c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5"/>
      <c r="W39" s="1"/>
    </row>
    <row r="40" spans="1:23">
      <c r="A40" s="3" t="s">
        <v>49</v>
      </c>
      <c r="B40" s="9">
        <v>2000</v>
      </c>
      <c r="C40" s="9">
        <v>2460</v>
      </c>
      <c r="D40" s="3" t="s">
        <v>50</v>
      </c>
      <c r="E40" s="7">
        <v>45000</v>
      </c>
      <c r="F40" s="7">
        <v>23654.87</v>
      </c>
      <c r="G40" s="7"/>
      <c r="H40" s="7">
        <f t="shared" si="0"/>
        <v>68654.87</v>
      </c>
      <c r="I40" s="4">
        <v>0</v>
      </c>
      <c r="J40" s="4">
        <v>0</v>
      </c>
      <c r="K40" s="5">
        <v>4390.17</v>
      </c>
      <c r="L40" s="4">
        <v>0</v>
      </c>
      <c r="M40" s="4">
        <v>0</v>
      </c>
      <c r="N40" s="4">
        <v>0</v>
      </c>
      <c r="O40" s="5">
        <v>45143</v>
      </c>
      <c r="P40" s="4">
        <v>0</v>
      </c>
      <c r="Q40" s="4">
        <v>560</v>
      </c>
      <c r="R40" s="5">
        <v>18561.7</v>
      </c>
      <c r="S40" s="4">
        <v>0</v>
      </c>
      <c r="T40" s="4">
        <v>0</v>
      </c>
      <c r="U40" s="5">
        <f>SUM(I40:T40)</f>
        <v>68654.87</v>
      </c>
      <c r="W40" s="1"/>
    </row>
    <row r="41" spans="1:23">
      <c r="A41" s="3" t="s">
        <v>51</v>
      </c>
      <c r="B41" s="9">
        <v>2000</v>
      </c>
      <c r="C41" s="9">
        <v>2470</v>
      </c>
      <c r="D41" s="3" t="s">
        <v>52</v>
      </c>
      <c r="E41" s="7">
        <v>12000</v>
      </c>
      <c r="F41" s="7">
        <v>30662.41</v>
      </c>
      <c r="G41" s="7"/>
      <c r="H41" s="7">
        <f t="shared" si="0"/>
        <v>42662.41</v>
      </c>
      <c r="I41" s="4">
        <v>0</v>
      </c>
      <c r="J41" s="5">
        <v>36513.4</v>
      </c>
      <c r="K41" s="5">
        <v>1330.01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5">
        <v>1392</v>
      </c>
      <c r="R41" s="5">
        <v>3427</v>
      </c>
      <c r="S41" s="4">
        <v>0</v>
      </c>
      <c r="T41" s="4">
        <v>0</v>
      </c>
      <c r="U41" s="5">
        <f>SUM(I41:T41)</f>
        <v>42662.41</v>
      </c>
      <c r="W41" s="1"/>
    </row>
    <row r="42" spans="1:23">
      <c r="A42" s="3" t="s">
        <v>53</v>
      </c>
      <c r="B42" s="9">
        <v>2000</v>
      </c>
      <c r="C42" s="9">
        <v>2480</v>
      </c>
      <c r="D42" s="3" t="s">
        <v>54</v>
      </c>
      <c r="E42" s="7">
        <v>12000</v>
      </c>
      <c r="F42" s="7"/>
      <c r="G42" s="7">
        <v>9709.5</v>
      </c>
      <c r="H42" s="7">
        <f t="shared" si="0"/>
        <v>2290.5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5">
        <v>2290.5</v>
      </c>
      <c r="S42" s="4">
        <v>0</v>
      </c>
      <c r="T42" s="4">
        <v>0</v>
      </c>
      <c r="U42" s="5">
        <f>SUM(I42:T42)</f>
        <v>2290.5</v>
      </c>
      <c r="W42" s="1"/>
    </row>
    <row r="43" spans="1:23">
      <c r="A43" s="3" t="s">
        <v>55</v>
      </c>
      <c r="B43" s="9">
        <v>2000</v>
      </c>
      <c r="C43" s="9">
        <v>2490</v>
      </c>
      <c r="D43" s="3" t="s">
        <v>56</v>
      </c>
      <c r="E43" s="7">
        <v>180000</v>
      </c>
      <c r="F43" s="7"/>
      <c r="G43" s="7">
        <v>73213.19</v>
      </c>
      <c r="H43" s="7">
        <f t="shared" si="0"/>
        <v>106786.81</v>
      </c>
      <c r="I43" s="5">
        <v>11918</v>
      </c>
      <c r="J43" s="5">
        <v>60738.36</v>
      </c>
      <c r="K43" s="5">
        <v>11346.8</v>
      </c>
      <c r="L43" s="4">
        <v>0</v>
      </c>
      <c r="M43" s="5">
        <v>5198.1499999999996</v>
      </c>
      <c r="N43" s="4">
        <v>0</v>
      </c>
      <c r="O43" s="4">
        <v>0</v>
      </c>
      <c r="P43" s="4">
        <v>0</v>
      </c>
      <c r="Q43" s="4">
        <v>0</v>
      </c>
      <c r="R43" s="5">
        <v>11263.5</v>
      </c>
      <c r="S43" s="5">
        <v>6322</v>
      </c>
      <c r="T43" s="4">
        <v>0</v>
      </c>
      <c r="U43" s="5">
        <f>SUM(I43:T43)</f>
        <v>106786.81</v>
      </c>
      <c r="W43" s="1"/>
    </row>
    <row r="44" spans="1:23">
      <c r="A44" s="3"/>
      <c r="B44" s="9"/>
      <c r="C44" s="9"/>
      <c r="D44" s="3" t="s">
        <v>57</v>
      </c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W44" s="1"/>
    </row>
    <row r="45" spans="1:23">
      <c r="A45" s="3" t="s">
        <v>58</v>
      </c>
      <c r="B45" s="9">
        <v>2000</v>
      </c>
      <c r="C45" s="9">
        <v>2530</v>
      </c>
      <c r="D45" s="3" t="s">
        <v>59</v>
      </c>
      <c r="E45" s="7">
        <v>21500</v>
      </c>
      <c r="F45" s="7"/>
      <c r="G45" s="7">
        <v>15726.65</v>
      </c>
      <c r="H45" s="7">
        <f t="shared" si="0"/>
        <v>5773.35</v>
      </c>
      <c r="I45" s="4">
        <v>0</v>
      </c>
      <c r="J45" s="4">
        <v>0</v>
      </c>
      <c r="K45" s="5">
        <v>1473.35</v>
      </c>
      <c r="L45" s="4">
        <v>0</v>
      </c>
      <c r="M45" s="4">
        <v>0</v>
      </c>
      <c r="N45" s="4">
        <v>0</v>
      </c>
      <c r="O45" s="5">
        <v>3391</v>
      </c>
      <c r="P45" s="4">
        <v>0</v>
      </c>
      <c r="Q45" s="4">
        <v>0</v>
      </c>
      <c r="R45" s="4">
        <v>0</v>
      </c>
      <c r="S45" s="4">
        <v>909</v>
      </c>
      <c r="T45" s="4">
        <v>0</v>
      </c>
      <c r="U45" s="5">
        <f>SUM(I45:T45)</f>
        <v>5773.35</v>
      </c>
      <c r="W45" s="1"/>
    </row>
    <row r="46" spans="1:23">
      <c r="A46" s="3" t="s">
        <v>60</v>
      </c>
      <c r="B46" s="9">
        <v>2000</v>
      </c>
      <c r="C46" s="9">
        <v>2540</v>
      </c>
      <c r="D46" s="3" t="s">
        <v>61</v>
      </c>
      <c r="E46" s="7"/>
      <c r="F46" s="7">
        <v>1067.2</v>
      </c>
      <c r="G46" s="7"/>
      <c r="H46" s="7">
        <f t="shared" si="0"/>
        <v>1067.2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5">
        <v>1067.2</v>
      </c>
      <c r="Q46" s="4">
        <v>0</v>
      </c>
      <c r="R46" s="4">
        <v>0</v>
      </c>
      <c r="S46" s="4">
        <v>0</v>
      </c>
      <c r="T46" s="4">
        <v>0</v>
      </c>
      <c r="U46" s="5">
        <f>SUM(I46:T46)</f>
        <v>1067.2</v>
      </c>
      <c r="W46" s="1"/>
    </row>
    <row r="47" spans="1:23">
      <c r="A47" s="3"/>
      <c r="B47" s="9"/>
      <c r="C47" s="9"/>
      <c r="D47" s="3" t="s">
        <v>62</v>
      </c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W47" s="1"/>
    </row>
    <row r="48" spans="1:23">
      <c r="A48" s="3" t="s">
        <v>63</v>
      </c>
      <c r="B48" s="9">
        <v>2000</v>
      </c>
      <c r="C48" s="9">
        <v>2560</v>
      </c>
      <c r="D48" s="3" t="s">
        <v>64</v>
      </c>
      <c r="E48" s="7">
        <v>2000</v>
      </c>
      <c r="F48" s="7"/>
      <c r="G48" s="7">
        <v>932.8</v>
      </c>
      <c r="H48" s="7">
        <f t="shared" si="0"/>
        <v>1067.2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5">
        <v>1067.2</v>
      </c>
      <c r="T48" s="4">
        <v>0</v>
      </c>
      <c r="U48" s="5">
        <f>SUM(I48:T48)</f>
        <v>1067.2</v>
      </c>
      <c r="W48" s="1"/>
    </row>
    <row r="49" spans="1:23">
      <c r="A49" s="3"/>
      <c r="B49" s="9"/>
      <c r="C49" s="9"/>
      <c r="D49" s="3" t="s">
        <v>65</v>
      </c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W49" s="1"/>
    </row>
    <row r="50" spans="1:23">
      <c r="A50" s="3" t="s">
        <v>67</v>
      </c>
      <c r="B50" s="9">
        <v>2000</v>
      </c>
      <c r="C50" s="9">
        <v>2610</v>
      </c>
      <c r="D50" s="3" t="s">
        <v>66</v>
      </c>
      <c r="E50" s="7">
        <v>150000</v>
      </c>
      <c r="F50" s="7">
        <v>91289.12</v>
      </c>
      <c r="G50" s="7"/>
      <c r="H50" s="7">
        <f t="shared" si="0"/>
        <v>241289.12</v>
      </c>
      <c r="I50" s="5">
        <v>183484.22</v>
      </c>
      <c r="J50" s="4">
        <v>0</v>
      </c>
      <c r="K50" s="5">
        <v>52519.199999999997</v>
      </c>
      <c r="L50" s="4">
        <v>950.02</v>
      </c>
      <c r="M50" s="4">
        <v>0</v>
      </c>
      <c r="N50" s="4">
        <v>0</v>
      </c>
      <c r="O50" s="5">
        <f>133604.94-133604.94</f>
        <v>0</v>
      </c>
      <c r="P50" s="5">
        <f>229406.91-227557.86</f>
        <v>1849.0500000000175</v>
      </c>
      <c r="Q50" s="5">
        <f>355333.3-355333.3</f>
        <v>0</v>
      </c>
      <c r="R50" s="4">
        <v>0</v>
      </c>
      <c r="S50" s="4">
        <v>381.6</v>
      </c>
      <c r="T50" s="5">
        <v>2105.0300000000002</v>
      </c>
      <c r="U50" s="5">
        <f t="shared" ref="U50:U54" si="1">SUM(I50:T50)</f>
        <v>241289.12</v>
      </c>
      <c r="W50" s="1"/>
    </row>
    <row r="51" spans="1:23">
      <c r="A51" s="3" t="s">
        <v>68</v>
      </c>
      <c r="B51" s="9">
        <v>2000</v>
      </c>
      <c r="C51" s="9">
        <v>2710</v>
      </c>
      <c r="D51" s="3" t="s">
        <v>69</v>
      </c>
      <c r="E51" s="7">
        <v>28000</v>
      </c>
      <c r="F51" s="7">
        <v>142179.68</v>
      </c>
      <c r="G51" s="7"/>
      <c r="H51" s="7">
        <f t="shared" si="0"/>
        <v>170179.68</v>
      </c>
      <c r="I51" s="4">
        <v>0</v>
      </c>
      <c r="J51" s="4">
        <v>0</v>
      </c>
      <c r="K51" s="4">
        <v>0</v>
      </c>
      <c r="L51" s="4">
        <v>0</v>
      </c>
      <c r="M51" s="5">
        <v>87046.399999999994</v>
      </c>
      <c r="N51" s="5">
        <v>15976.68</v>
      </c>
      <c r="O51" s="5">
        <v>63956.6</v>
      </c>
      <c r="P51" s="4">
        <v>0</v>
      </c>
      <c r="Q51" s="5">
        <v>3200</v>
      </c>
      <c r="R51" s="4">
        <v>0</v>
      </c>
      <c r="S51" s="4">
        <v>0</v>
      </c>
      <c r="T51" s="4">
        <v>0</v>
      </c>
      <c r="U51" s="5">
        <f t="shared" si="1"/>
        <v>170179.68</v>
      </c>
      <c r="W51" s="1"/>
    </row>
    <row r="52" spans="1:23">
      <c r="A52" s="3" t="s">
        <v>160</v>
      </c>
      <c r="B52" s="9">
        <v>2700</v>
      </c>
      <c r="C52" s="9">
        <v>2730</v>
      </c>
      <c r="D52" s="4" t="s">
        <v>161</v>
      </c>
      <c r="E52" s="7">
        <v>8000</v>
      </c>
      <c r="F52" s="7"/>
      <c r="G52" s="7">
        <v>8000</v>
      </c>
      <c r="H52" s="7">
        <f t="shared" si="0"/>
        <v>0</v>
      </c>
      <c r="I52" s="4"/>
      <c r="J52" s="4"/>
      <c r="K52" s="4"/>
      <c r="L52" s="4"/>
      <c r="M52" s="5"/>
      <c r="N52" s="5"/>
      <c r="O52" s="5"/>
      <c r="P52" s="4"/>
      <c r="Q52" s="5"/>
      <c r="R52" s="4"/>
      <c r="S52" s="4"/>
      <c r="T52" s="4"/>
      <c r="U52" s="5"/>
      <c r="W52" s="1"/>
    </row>
    <row r="53" spans="1:23">
      <c r="A53" s="3" t="s">
        <v>70</v>
      </c>
      <c r="B53" s="9">
        <v>2000</v>
      </c>
      <c r="C53" s="9">
        <v>2910</v>
      </c>
      <c r="D53" s="3" t="s">
        <v>71</v>
      </c>
      <c r="E53" s="7">
        <v>19500</v>
      </c>
      <c r="F53" s="7"/>
      <c r="G53" s="7">
        <v>2447.44</v>
      </c>
      <c r="H53" s="7">
        <f t="shared" si="0"/>
        <v>17052.560000000001</v>
      </c>
      <c r="I53" s="4">
        <v>0</v>
      </c>
      <c r="J53" s="5">
        <v>6929.36</v>
      </c>
      <c r="K53" s="5">
        <v>2495</v>
      </c>
      <c r="L53" s="5">
        <v>6113.2</v>
      </c>
      <c r="M53" s="4">
        <v>320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5">
        <v>1000</v>
      </c>
      <c r="T53" s="4">
        <v>195</v>
      </c>
      <c r="U53" s="5">
        <f t="shared" si="1"/>
        <v>17052.560000000001</v>
      </c>
      <c r="W53" s="1"/>
    </row>
    <row r="54" spans="1:23">
      <c r="A54" s="3" t="s">
        <v>72</v>
      </c>
      <c r="B54" s="9">
        <v>2000</v>
      </c>
      <c r="C54" s="9">
        <v>2920</v>
      </c>
      <c r="D54" s="3" t="s">
        <v>73</v>
      </c>
      <c r="E54" s="7">
        <v>8000</v>
      </c>
      <c r="F54" s="7"/>
      <c r="G54" s="7">
        <v>4148.3</v>
      </c>
      <c r="H54" s="7">
        <f t="shared" si="0"/>
        <v>3851.7</v>
      </c>
      <c r="I54" s="4">
        <v>0</v>
      </c>
      <c r="J54" s="5">
        <v>1393.7</v>
      </c>
      <c r="K54" s="4">
        <v>0</v>
      </c>
      <c r="L54" s="5">
        <v>2458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5">
        <f t="shared" si="1"/>
        <v>3851.7</v>
      </c>
      <c r="W54" s="1"/>
    </row>
    <row r="55" spans="1:23">
      <c r="A55" s="3"/>
      <c r="B55" s="9"/>
      <c r="C55" s="9"/>
      <c r="D55" s="3" t="s">
        <v>74</v>
      </c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W55" s="1"/>
    </row>
    <row r="56" spans="1:23">
      <c r="A56" s="3" t="s">
        <v>75</v>
      </c>
      <c r="B56" s="9">
        <v>2000</v>
      </c>
      <c r="C56" s="9">
        <v>2930</v>
      </c>
      <c r="D56" s="3" t="s">
        <v>73</v>
      </c>
      <c r="E56" s="7">
        <v>9000</v>
      </c>
      <c r="F56" s="7"/>
      <c r="G56" s="7">
        <v>8350.86</v>
      </c>
      <c r="H56" s="7">
        <f t="shared" si="0"/>
        <v>649.13999999999942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649.14</v>
      </c>
      <c r="R56" s="4">
        <v>0</v>
      </c>
      <c r="S56" s="4">
        <v>0</v>
      </c>
      <c r="T56" s="4">
        <v>0</v>
      </c>
      <c r="U56" s="5">
        <f>SUM(I56:T56)</f>
        <v>649.14</v>
      </c>
      <c r="W56" s="1"/>
    </row>
    <row r="57" spans="1:23">
      <c r="A57" s="3"/>
      <c r="B57" s="9"/>
      <c r="C57" s="9"/>
      <c r="D57" s="3" t="s">
        <v>76</v>
      </c>
      <c r="E57" s="7"/>
      <c r="F57" s="7"/>
      <c r="G57" s="7"/>
      <c r="H57" s="7">
        <f t="shared" si="0"/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W57" s="1"/>
    </row>
    <row r="58" spans="1:23">
      <c r="A58" s="3"/>
      <c r="B58" s="9"/>
      <c r="C58" s="9"/>
      <c r="D58" s="3" t="s">
        <v>77</v>
      </c>
      <c r="E58" s="7"/>
      <c r="F58" s="7"/>
      <c r="G58" s="7"/>
      <c r="H58" s="7">
        <f t="shared" si="0"/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W58" s="1"/>
    </row>
    <row r="59" spans="1:23">
      <c r="A59" s="3" t="s">
        <v>78</v>
      </c>
      <c r="B59" s="9">
        <v>2000</v>
      </c>
      <c r="C59" s="9">
        <v>2940</v>
      </c>
      <c r="D59" s="3" t="s">
        <v>73</v>
      </c>
      <c r="E59" s="7">
        <v>8000</v>
      </c>
      <c r="F59" s="7"/>
      <c r="G59" s="7">
        <v>5100</v>
      </c>
      <c r="H59" s="7">
        <f t="shared" si="0"/>
        <v>2900</v>
      </c>
      <c r="I59" s="5">
        <v>1740</v>
      </c>
      <c r="J59" s="4">
        <v>0</v>
      </c>
      <c r="K59" s="4">
        <v>0</v>
      </c>
      <c r="L59" s="4">
        <v>0</v>
      </c>
      <c r="M59" s="4">
        <v>0</v>
      </c>
      <c r="N59" s="5">
        <v>1160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5">
        <f>SUM(I59:T59)</f>
        <v>2900</v>
      </c>
      <c r="W59" s="1"/>
    </row>
    <row r="60" spans="1:23" ht="24">
      <c r="A60" s="3" t="s">
        <v>162</v>
      </c>
      <c r="B60" s="9">
        <v>2900</v>
      </c>
      <c r="C60" s="9">
        <v>2950</v>
      </c>
      <c r="D60" s="11" t="s">
        <v>163</v>
      </c>
      <c r="E60" s="7">
        <v>4000</v>
      </c>
      <c r="F60" s="7"/>
      <c r="G60" s="7">
        <v>4000</v>
      </c>
      <c r="H60" s="7">
        <f t="shared" si="0"/>
        <v>0</v>
      </c>
      <c r="I60" s="5"/>
      <c r="J60" s="4"/>
      <c r="K60" s="4"/>
      <c r="L60" s="4"/>
      <c r="M60" s="4"/>
      <c r="N60" s="5"/>
      <c r="O60" s="4"/>
      <c r="P60" s="4"/>
      <c r="Q60" s="4"/>
      <c r="R60" s="4"/>
      <c r="S60" s="4"/>
      <c r="T60" s="4"/>
      <c r="U60" s="5"/>
      <c r="W60" s="1"/>
    </row>
    <row r="61" spans="1:23">
      <c r="A61" s="3"/>
      <c r="B61" s="9"/>
      <c r="C61" s="9"/>
      <c r="D61" s="3" t="s">
        <v>79</v>
      </c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W61" s="1"/>
    </row>
    <row r="62" spans="1:23">
      <c r="A62" s="3"/>
      <c r="B62" s="9"/>
      <c r="C62" s="9"/>
      <c r="D62" s="3" t="s">
        <v>80</v>
      </c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W62" s="1"/>
    </row>
    <row r="63" spans="1:23">
      <c r="A63" s="3" t="s">
        <v>81</v>
      </c>
      <c r="B63" s="9">
        <v>2000</v>
      </c>
      <c r="C63" s="9">
        <v>2960</v>
      </c>
      <c r="D63" s="3" t="s">
        <v>73</v>
      </c>
      <c r="E63" s="7">
        <v>58000</v>
      </c>
      <c r="F63" s="7">
        <v>17621.060000000001</v>
      </c>
      <c r="G63" s="7"/>
      <c r="H63" s="7">
        <f t="shared" si="0"/>
        <v>75621.06</v>
      </c>
      <c r="I63" s="5">
        <v>8250</v>
      </c>
      <c r="J63" s="5">
        <v>11200</v>
      </c>
      <c r="K63" s="5">
        <v>7066.99</v>
      </c>
      <c r="L63" s="5">
        <v>2699</v>
      </c>
      <c r="M63" s="5">
        <v>8294.9500000000007</v>
      </c>
      <c r="N63" s="5">
        <v>1461.6</v>
      </c>
      <c r="O63" s="5">
        <v>8837.64</v>
      </c>
      <c r="P63" s="4">
        <v>0</v>
      </c>
      <c r="Q63" s="4">
        <v>0</v>
      </c>
      <c r="R63" s="5">
        <v>14437.01</v>
      </c>
      <c r="S63" s="5">
        <v>12875.89</v>
      </c>
      <c r="T63" s="4">
        <v>497.98</v>
      </c>
      <c r="U63" s="5">
        <f>SUM(I63:T63)</f>
        <v>75621.06</v>
      </c>
      <c r="W63" s="1"/>
    </row>
    <row r="64" spans="1:23">
      <c r="A64" s="3"/>
      <c r="B64" s="9"/>
      <c r="C64" s="9"/>
      <c r="D64" s="3" t="s">
        <v>82</v>
      </c>
      <c r="E64" s="7"/>
      <c r="F64" s="7"/>
      <c r="G64" s="7"/>
      <c r="H64" s="7">
        <f t="shared" si="0"/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W64" s="1"/>
    </row>
    <row r="65" spans="1:23">
      <c r="A65" s="3" t="s">
        <v>83</v>
      </c>
      <c r="B65" s="9">
        <v>2000</v>
      </c>
      <c r="C65" s="9">
        <v>2970</v>
      </c>
      <c r="D65" s="3" t="s">
        <v>73</v>
      </c>
      <c r="E65" s="7"/>
      <c r="F65" s="7">
        <v>711</v>
      </c>
      <c r="G65" s="7"/>
      <c r="H65" s="7">
        <f t="shared" si="0"/>
        <v>711</v>
      </c>
      <c r="I65" s="4">
        <v>0</v>
      </c>
      <c r="J65" s="4">
        <v>711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5">
        <f>SUM(I65:T65)</f>
        <v>711</v>
      </c>
      <c r="W65" s="1"/>
    </row>
    <row r="66" spans="1:23">
      <c r="A66" s="3"/>
      <c r="B66" s="9"/>
      <c r="C66" s="9"/>
      <c r="D66" s="3" t="s">
        <v>84</v>
      </c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W66" s="1"/>
    </row>
    <row r="67" spans="1:23">
      <c r="A67" s="3" t="s">
        <v>85</v>
      </c>
      <c r="B67" s="9">
        <v>3000</v>
      </c>
      <c r="C67" s="9">
        <v>3110</v>
      </c>
      <c r="D67" s="3" t="s">
        <v>86</v>
      </c>
      <c r="E67" s="7"/>
      <c r="F67" s="7">
        <v>405015.21</v>
      </c>
      <c r="G67" s="7"/>
      <c r="H67" s="7">
        <f t="shared" si="0"/>
        <v>405015.21</v>
      </c>
      <c r="I67" s="4">
        <v>0</v>
      </c>
      <c r="J67" s="4">
        <v>0</v>
      </c>
      <c r="K67" s="4">
        <v>0</v>
      </c>
      <c r="L67" s="5">
        <v>6250.91</v>
      </c>
      <c r="M67" s="4">
        <v>0</v>
      </c>
      <c r="N67" s="5">
        <v>1976.14</v>
      </c>
      <c r="O67" s="5">
        <v>207896</v>
      </c>
      <c r="P67" s="5">
        <v>50507.17</v>
      </c>
      <c r="Q67" s="5">
        <v>46351.87</v>
      </c>
      <c r="R67" s="5">
        <v>1693</v>
      </c>
      <c r="S67" s="5">
        <v>2322.9899999999998</v>
      </c>
      <c r="T67" s="5">
        <v>88017.13</v>
      </c>
      <c r="U67" s="5">
        <f t="shared" ref="U67:U70" si="2">SUM(I67:T67)</f>
        <v>405015.20999999996</v>
      </c>
      <c r="W67" s="1"/>
    </row>
    <row r="68" spans="1:23">
      <c r="A68" s="3" t="s">
        <v>87</v>
      </c>
      <c r="B68" s="9">
        <v>3000</v>
      </c>
      <c r="C68" s="9">
        <v>3130</v>
      </c>
      <c r="D68" s="3" t="s">
        <v>88</v>
      </c>
      <c r="E68" s="7"/>
      <c r="F68" s="7">
        <v>101696.93</v>
      </c>
      <c r="G68" s="7"/>
      <c r="H68" s="7">
        <f t="shared" si="0"/>
        <v>101696.93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5">
        <v>101696.93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5">
        <f t="shared" si="2"/>
        <v>101696.93</v>
      </c>
      <c r="W68" s="1"/>
    </row>
    <row r="69" spans="1:23">
      <c r="A69" s="3" t="s">
        <v>89</v>
      </c>
      <c r="B69" s="9">
        <v>3000</v>
      </c>
      <c r="C69" s="9">
        <v>3140</v>
      </c>
      <c r="D69" s="3" t="s">
        <v>90</v>
      </c>
      <c r="E69" s="7">
        <v>62500</v>
      </c>
      <c r="F69" s="7">
        <v>3815</v>
      </c>
      <c r="G69" s="7"/>
      <c r="H69" s="7">
        <f t="shared" si="0"/>
        <v>66315</v>
      </c>
      <c r="I69" s="4">
        <v>0</v>
      </c>
      <c r="J69" s="5">
        <v>5993</v>
      </c>
      <c r="K69" s="5">
        <v>5994</v>
      </c>
      <c r="L69" s="5">
        <v>5993</v>
      </c>
      <c r="M69" s="5">
        <v>5992</v>
      </c>
      <c r="N69" s="5">
        <v>5992</v>
      </c>
      <c r="O69" s="5">
        <v>5993</v>
      </c>
      <c r="P69" s="5">
        <v>5992</v>
      </c>
      <c r="Q69" s="5">
        <v>5993</v>
      </c>
      <c r="R69" s="5">
        <v>5992</v>
      </c>
      <c r="S69" s="5">
        <v>6190</v>
      </c>
      <c r="T69" s="5">
        <v>6191</v>
      </c>
      <c r="U69" s="5">
        <f t="shared" si="2"/>
        <v>66315</v>
      </c>
      <c r="W69" s="1"/>
    </row>
    <row r="70" spans="1:23">
      <c r="A70" s="3" t="s">
        <v>91</v>
      </c>
      <c r="B70" s="9">
        <v>3000</v>
      </c>
      <c r="C70" s="9">
        <v>3170</v>
      </c>
      <c r="D70" s="3" t="s">
        <v>92</v>
      </c>
      <c r="E70" s="7">
        <v>2500</v>
      </c>
      <c r="F70" s="7">
        <v>28960.93</v>
      </c>
      <c r="G70" s="7"/>
      <c r="H70" s="7">
        <f t="shared" si="0"/>
        <v>31460.93</v>
      </c>
      <c r="I70" s="5">
        <v>7054</v>
      </c>
      <c r="J70" s="4">
        <v>255</v>
      </c>
      <c r="K70" s="4">
        <v>0</v>
      </c>
      <c r="L70" s="4">
        <v>510</v>
      </c>
      <c r="M70" s="5">
        <v>12864.66</v>
      </c>
      <c r="N70" s="5">
        <v>1160</v>
      </c>
      <c r="O70" s="5">
        <v>5288.99</v>
      </c>
      <c r="P70" s="5">
        <v>1218</v>
      </c>
      <c r="Q70" s="4">
        <v>0</v>
      </c>
      <c r="R70" s="4">
        <v>290</v>
      </c>
      <c r="S70" s="5">
        <v>1419</v>
      </c>
      <c r="T70" s="5">
        <v>1401.28</v>
      </c>
      <c r="U70" s="5">
        <f t="shared" si="2"/>
        <v>31460.93</v>
      </c>
      <c r="W70" s="1"/>
    </row>
    <row r="71" spans="1:23">
      <c r="A71" s="3"/>
      <c r="B71" s="9"/>
      <c r="C71" s="9"/>
      <c r="D71" s="3" t="s">
        <v>93</v>
      </c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W71" s="1"/>
    </row>
    <row r="72" spans="1:23">
      <c r="A72" s="3" t="s">
        <v>94</v>
      </c>
      <c r="B72" s="9">
        <v>3000</v>
      </c>
      <c r="C72" s="9">
        <v>3180</v>
      </c>
      <c r="D72" s="3" t="s">
        <v>95</v>
      </c>
      <c r="E72" s="7">
        <v>800</v>
      </c>
      <c r="F72" s="7">
        <v>257.35000000000002</v>
      </c>
      <c r="G72" s="7"/>
      <c r="H72" s="7">
        <f t="shared" si="0"/>
        <v>1057.3499999999999</v>
      </c>
      <c r="I72" s="4">
        <v>0</v>
      </c>
      <c r="J72" s="4">
        <v>0</v>
      </c>
      <c r="K72" s="4">
        <v>0</v>
      </c>
      <c r="L72" s="4">
        <v>0</v>
      </c>
      <c r="M72" s="4">
        <v>232.37</v>
      </c>
      <c r="N72" s="4">
        <v>0</v>
      </c>
      <c r="O72" s="4">
        <v>0</v>
      </c>
      <c r="P72" s="4">
        <v>0</v>
      </c>
      <c r="Q72" s="4">
        <v>824.98</v>
      </c>
      <c r="R72" s="4">
        <v>0</v>
      </c>
      <c r="S72" s="4">
        <v>0</v>
      </c>
      <c r="T72" s="4">
        <v>0</v>
      </c>
      <c r="U72" s="5">
        <f>SUM(I72:T72)</f>
        <v>1057.3499999999999</v>
      </c>
      <c r="W72" s="1"/>
    </row>
    <row r="73" spans="1:23">
      <c r="A73" s="3" t="s">
        <v>96</v>
      </c>
      <c r="B73" s="9">
        <v>3000</v>
      </c>
      <c r="C73" s="9">
        <v>3230</v>
      </c>
      <c r="D73" s="3" t="s">
        <v>97</v>
      </c>
      <c r="E73" s="7">
        <v>78000</v>
      </c>
      <c r="F73" s="7"/>
      <c r="G73" s="7">
        <v>67623.8</v>
      </c>
      <c r="H73" s="7">
        <f t="shared" si="0"/>
        <v>10376.199999999997</v>
      </c>
      <c r="I73" s="4">
        <v>0</v>
      </c>
      <c r="J73" s="4">
        <v>0</v>
      </c>
      <c r="K73" s="4">
        <v>0</v>
      </c>
      <c r="L73" s="5">
        <v>6090</v>
      </c>
      <c r="M73" s="4">
        <v>0</v>
      </c>
      <c r="N73" s="5">
        <v>4286.2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5">
        <f>SUM(I73:T73)</f>
        <v>10376.200000000001</v>
      </c>
      <c r="W73" s="1"/>
    </row>
    <row r="74" spans="1:23">
      <c r="A74" s="3"/>
      <c r="B74" s="9"/>
      <c r="C74" s="9"/>
      <c r="D74" s="3" t="s">
        <v>98</v>
      </c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W74" s="1"/>
    </row>
    <row r="75" spans="1:23">
      <c r="A75" s="3" t="s">
        <v>99</v>
      </c>
      <c r="B75" s="9">
        <v>3000</v>
      </c>
      <c r="C75" s="9">
        <v>3250</v>
      </c>
      <c r="D75" s="3" t="s">
        <v>100</v>
      </c>
      <c r="E75" s="7"/>
      <c r="F75" s="7">
        <v>90444.01</v>
      </c>
      <c r="G75" s="7"/>
      <c r="H75" s="7">
        <f t="shared" si="0"/>
        <v>90444.01</v>
      </c>
      <c r="I75" s="5">
        <v>5800</v>
      </c>
      <c r="J75" s="5">
        <v>2400.0100000000002</v>
      </c>
      <c r="K75" s="4">
        <v>0</v>
      </c>
      <c r="L75" s="4">
        <v>0</v>
      </c>
      <c r="M75" s="5">
        <v>9860</v>
      </c>
      <c r="N75" s="5">
        <v>2900</v>
      </c>
      <c r="O75" s="5">
        <v>69484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5">
        <f t="shared" ref="U75:U76" si="3">SUM(I75:T75)</f>
        <v>90444.010000000009</v>
      </c>
      <c r="W75" s="1"/>
    </row>
    <row r="76" spans="1:23">
      <c r="A76" s="3" t="s">
        <v>101</v>
      </c>
      <c r="B76" s="9">
        <v>3000</v>
      </c>
      <c r="C76" s="9">
        <v>3310</v>
      </c>
      <c r="D76" s="3" t="s">
        <v>102</v>
      </c>
      <c r="E76" s="7"/>
      <c r="F76" s="7">
        <v>9943.99</v>
      </c>
      <c r="G76" s="7"/>
      <c r="H76" s="7">
        <f t="shared" si="0"/>
        <v>9943.99</v>
      </c>
      <c r="I76" s="4">
        <v>0</v>
      </c>
      <c r="J76" s="4">
        <v>0</v>
      </c>
      <c r="K76" s="5">
        <v>9943.99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5">
        <f t="shared" si="3"/>
        <v>9943.99</v>
      </c>
      <c r="W76" s="1"/>
    </row>
    <row r="77" spans="1:23">
      <c r="A77" s="3"/>
      <c r="B77" s="9"/>
      <c r="C77" s="9"/>
      <c r="D77" s="3" t="s">
        <v>103</v>
      </c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W77" s="1"/>
    </row>
    <row r="78" spans="1:23">
      <c r="A78" s="3" t="s">
        <v>104</v>
      </c>
      <c r="B78" s="9">
        <v>3000</v>
      </c>
      <c r="C78" s="9">
        <v>3330</v>
      </c>
      <c r="D78" s="3" t="s">
        <v>105</v>
      </c>
      <c r="E78" s="7"/>
      <c r="F78" s="7">
        <v>14088.28</v>
      </c>
      <c r="G78" s="7"/>
      <c r="H78" s="7">
        <f t="shared" si="0"/>
        <v>14088.28</v>
      </c>
      <c r="I78" s="4">
        <v>0</v>
      </c>
      <c r="J78" s="4">
        <v>0</v>
      </c>
      <c r="K78" s="4">
        <v>0</v>
      </c>
      <c r="L78" s="4">
        <v>0</v>
      </c>
      <c r="M78" s="5">
        <v>5800</v>
      </c>
      <c r="N78" s="4">
        <v>0</v>
      </c>
      <c r="O78" s="4">
        <v>0</v>
      </c>
      <c r="P78" s="5">
        <v>8288.2800000000007</v>
      </c>
      <c r="Q78" s="4">
        <v>0</v>
      </c>
      <c r="R78" s="4">
        <v>0</v>
      </c>
      <c r="S78" s="4">
        <v>0</v>
      </c>
      <c r="T78" s="4">
        <v>0</v>
      </c>
      <c r="U78" s="5">
        <f>SUM(I78:T78)</f>
        <v>14088.28</v>
      </c>
      <c r="W78" s="1"/>
    </row>
    <row r="79" spans="1:23">
      <c r="A79" s="3"/>
      <c r="B79" s="9"/>
      <c r="C79" s="9"/>
      <c r="D79" s="3" t="s">
        <v>106</v>
      </c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W79" s="1"/>
    </row>
    <row r="80" spans="1:23">
      <c r="A80" s="3"/>
      <c r="B80" s="9"/>
      <c r="C80" s="9"/>
      <c r="D80" s="3" t="s">
        <v>80</v>
      </c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W80" s="1"/>
    </row>
    <row r="81" spans="1:23">
      <c r="A81" s="15" t="s">
        <v>194</v>
      </c>
      <c r="B81" s="9">
        <v>3000</v>
      </c>
      <c r="C81" s="9">
        <v>3360</v>
      </c>
      <c r="D81" s="3" t="s">
        <v>107</v>
      </c>
      <c r="E81" s="7"/>
      <c r="F81" s="7"/>
      <c r="G81" s="7"/>
      <c r="H81" s="7">
        <f t="shared" ref="H81:H126" si="4">E81+F81-G81</f>
        <v>0</v>
      </c>
      <c r="I81" s="5">
        <v>7939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5">
        <v>-7939</v>
      </c>
      <c r="S81" s="4">
        <v>0</v>
      </c>
      <c r="T81" s="4">
        <v>0</v>
      </c>
      <c r="U81" s="5">
        <f>SUM(I81:T81)</f>
        <v>0</v>
      </c>
      <c r="W81" s="1"/>
    </row>
    <row r="82" spans="1:23">
      <c r="A82" s="3"/>
      <c r="B82" s="9"/>
      <c r="C82" s="9"/>
      <c r="D82" s="3" t="s">
        <v>108</v>
      </c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W82" s="1"/>
    </row>
    <row r="83" spans="1:23">
      <c r="A83" s="3" t="s">
        <v>109</v>
      </c>
      <c r="B83" s="9">
        <v>3000</v>
      </c>
      <c r="C83" s="9">
        <v>3410</v>
      </c>
      <c r="D83" s="3" t="s">
        <v>110</v>
      </c>
      <c r="E83" s="7">
        <v>27500</v>
      </c>
      <c r="F83" s="7">
        <v>3971.95</v>
      </c>
      <c r="G83" s="7"/>
      <c r="H83" s="7">
        <f t="shared" si="4"/>
        <v>31471.95</v>
      </c>
      <c r="I83" s="4">
        <v>62.64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v>30311.3</v>
      </c>
      <c r="P83" s="4">
        <v>0</v>
      </c>
      <c r="Q83" s="4">
        <v>0</v>
      </c>
      <c r="R83" s="4">
        <v>0</v>
      </c>
      <c r="S83" s="5">
        <v>1098.01</v>
      </c>
      <c r="T83" s="4">
        <v>0</v>
      </c>
      <c r="U83" s="5">
        <f>SUM(I83:T83)</f>
        <v>31471.949999999997</v>
      </c>
      <c r="W83" s="1"/>
    </row>
    <row r="84" spans="1:23">
      <c r="A84" s="3" t="s">
        <v>164</v>
      </c>
      <c r="B84" s="9">
        <v>3400</v>
      </c>
      <c r="C84" s="9">
        <v>3490</v>
      </c>
      <c r="D84" s="4" t="s">
        <v>165</v>
      </c>
      <c r="E84" s="7">
        <v>7500</v>
      </c>
      <c r="F84" s="7"/>
      <c r="G84" s="7">
        <v>7500</v>
      </c>
      <c r="H84" s="7">
        <f t="shared" si="4"/>
        <v>0</v>
      </c>
      <c r="I84" s="4"/>
      <c r="J84" s="4"/>
      <c r="K84" s="4"/>
      <c r="L84" s="4"/>
      <c r="M84" s="4"/>
      <c r="N84" s="4"/>
      <c r="O84" s="5"/>
      <c r="P84" s="4"/>
      <c r="Q84" s="4"/>
      <c r="R84" s="4"/>
      <c r="S84" s="5"/>
      <c r="T84" s="4"/>
      <c r="U84" s="5"/>
      <c r="W84" s="1"/>
    </row>
    <row r="85" spans="1:23">
      <c r="A85" s="3" t="s">
        <v>111</v>
      </c>
      <c r="B85" s="9">
        <v>3000</v>
      </c>
      <c r="C85" s="9">
        <v>3510</v>
      </c>
      <c r="D85" s="3" t="s">
        <v>112</v>
      </c>
      <c r="E85" s="7">
        <v>85000</v>
      </c>
      <c r="F85" s="7">
        <v>67691.77</v>
      </c>
      <c r="G85" s="7"/>
      <c r="H85" s="7">
        <f t="shared" si="4"/>
        <v>152691.77000000002</v>
      </c>
      <c r="I85" s="4">
        <v>0</v>
      </c>
      <c r="J85" s="5">
        <v>41107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5">
        <v>14713.17</v>
      </c>
      <c r="R85" s="5">
        <v>96871.6</v>
      </c>
      <c r="S85" s="4">
        <v>0</v>
      </c>
      <c r="T85" s="4">
        <v>0</v>
      </c>
      <c r="U85" s="5">
        <f>SUM(I85:T85)</f>
        <v>152691.77000000002</v>
      </c>
      <c r="W85" s="1"/>
    </row>
    <row r="86" spans="1:23">
      <c r="A86" s="3"/>
      <c r="B86" s="9"/>
      <c r="C86" s="9"/>
      <c r="D86" s="3" t="s">
        <v>113</v>
      </c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W86" s="1"/>
    </row>
    <row r="87" spans="1:23" ht="36.75">
      <c r="A87" s="3" t="s">
        <v>166</v>
      </c>
      <c r="B87" s="9">
        <v>3500</v>
      </c>
      <c r="C87" s="9">
        <v>3520</v>
      </c>
      <c r="D87" s="12" t="s">
        <v>167</v>
      </c>
      <c r="E87" s="7">
        <v>4000</v>
      </c>
      <c r="F87" s="7"/>
      <c r="G87" s="7">
        <v>4000</v>
      </c>
      <c r="H87" s="7">
        <f t="shared" si="4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W87" s="1"/>
    </row>
    <row r="88" spans="1:23" ht="36.75">
      <c r="A88" s="3" t="s">
        <v>168</v>
      </c>
      <c r="B88" s="9">
        <v>3500</v>
      </c>
      <c r="C88" s="9">
        <v>3530</v>
      </c>
      <c r="D88" s="12" t="s">
        <v>169</v>
      </c>
      <c r="E88" s="7">
        <v>3500</v>
      </c>
      <c r="F88" s="7"/>
      <c r="G88" s="7">
        <v>3500</v>
      </c>
      <c r="H88" s="7">
        <f t="shared" si="4"/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W88" s="1"/>
    </row>
    <row r="89" spans="1:23" ht="36.75">
      <c r="A89" s="3" t="s">
        <v>170</v>
      </c>
      <c r="B89" s="9">
        <v>3500</v>
      </c>
      <c r="C89" s="9">
        <v>3540</v>
      </c>
      <c r="D89" s="12" t="s">
        <v>171</v>
      </c>
      <c r="E89" s="7">
        <v>5000</v>
      </c>
      <c r="F89" s="7"/>
      <c r="G89" s="7">
        <v>5000</v>
      </c>
      <c r="H89" s="7">
        <f t="shared" si="4"/>
        <v>0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W89" s="1"/>
    </row>
    <row r="90" spans="1:23">
      <c r="A90" s="3" t="s">
        <v>114</v>
      </c>
      <c r="B90" s="9">
        <v>3000</v>
      </c>
      <c r="C90" s="9">
        <v>3550</v>
      </c>
      <c r="D90" s="3" t="s">
        <v>115</v>
      </c>
      <c r="E90" s="7">
        <v>114000</v>
      </c>
      <c r="F90" s="7"/>
      <c r="G90" s="7">
        <v>36725.839999999997</v>
      </c>
      <c r="H90" s="7">
        <f t="shared" si="4"/>
        <v>77274.16</v>
      </c>
      <c r="I90" s="4">
        <v>0</v>
      </c>
      <c r="J90" s="5">
        <v>6969</v>
      </c>
      <c r="K90" s="4">
        <v>960</v>
      </c>
      <c r="L90" s="5">
        <v>11850</v>
      </c>
      <c r="M90" s="5">
        <v>4448.97</v>
      </c>
      <c r="N90" s="5">
        <v>2643</v>
      </c>
      <c r="O90" s="5">
        <v>11731</v>
      </c>
      <c r="P90" s="5">
        <v>5639</v>
      </c>
      <c r="Q90" s="5">
        <v>4640</v>
      </c>
      <c r="R90" s="5">
        <v>9380</v>
      </c>
      <c r="S90" s="5">
        <v>4638.8</v>
      </c>
      <c r="T90" s="5">
        <v>14374.39</v>
      </c>
      <c r="U90" s="5">
        <f>SUM(I90:T90)</f>
        <v>77274.16</v>
      </c>
      <c r="W90" s="1"/>
    </row>
    <row r="91" spans="1:23">
      <c r="A91" s="3"/>
      <c r="B91" s="9"/>
      <c r="C91" s="9"/>
      <c r="D91" s="3" t="s">
        <v>116</v>
      </c>
      <c r="E91" s="7"/>
      <c r="F91" s="7"/>
      <c r="G91" s="7"/>
      <c r="H91" s="7">
        <f t="shared" si="4"/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W91" s="1"/>
    </row>
    <row r="92" spans="1:23">
      <c r="A92" s="3" t="s">
        <v>117</v>
      </c>
      <c r="B92" s="9">
        <v>3000</v>
      </c>
      <c r="C92" s="9">
        <v>3570</v>
      </c>
      <c r="D92" s="3" t="s">
        <v>118</v>
      </c>
      <c r="E92" s="7">
        <v>80000</v>
      </c>
      <c r="F92" s="7"/>
      <c r="G92" s="7">
        <v>68941.039999999994</v>
      </c>
      <c r="H92" s="7">
        <f t="shared" si="4"/>
        <v>11058.960000000006</v>
      </c>
      <c r="I92" s="4">
        <v>0</v>
      </c>
      <c r="J92" s="4">
        <v>0</v>
      </c>
      <c r="K92" s="5">
        <v>2700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5">
        <v>1392</v>
      </c>
      <c r="R92" s="5">
        <v>6966.96</v>
      </c>
      <c r="S92" s="4">
        <v>0</v>
      </c>
      <c r="T92" s="4">
        <v>0</v>
      </c>
      <c r="U92" s="5">
        <f>SUM(I92:T92)</f>
        <v>11058.96</v>
      </c>
      <c r="W92" s="1"/>
    </row>
    <row r="93" spans="1:23">
      <c r="A93" s="3"/>
      <c r="B93" s="9"/>
      <c r="C93" s="9"/>
      <c r="D93" s="3" t="s">
        <v>119</v>
      </c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W93" s="1"/>
    </row>
    <row r="94" spans="1:23">
      <c r="A94" s="3"/>
      <c r="B94" s="9"/>
      <c r="C94" s="9"/>
      <c r="D94" s="3" t="s">
        <v>120</v>
      </c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W94" s="1"/>
    </row>
    <row r="95" spans="1:23">
      <c r="A95" s="3" t="s">
        <v>121</v>
      </c>
      <c r="B95" s="9">
        <v>3000</v>
      </c>
      <c r="C95" s="9">
        <v>3580</v>
      </c>
      <c r="D95" s="3" t="s">
        <v>122</v>
      </c>
      <c r="E95" s="7">
        <v>30000</v>
      </c>
      <c r="F95" s="7"/>
      <c r="G95" s="7">
        <v>15600</v>
      </c>
      <c r="H95" s="7">
        <f t="shared" si="4"/>
        <v>14400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5">
        <v>4600</v>
      </c>
      <c r="S95" s="5">
        <v>9800</v>
      </c>
      <c r="T95" s="4">
        <v>0</v>
      </c>
      <c r="U95" s="5">
        <f>SUM(I95:T95)</f>
        <v>14400</v>
      </c>
      <c r="W95" s="1"/>
    </row>
    <row r="96" spans="1:23">
      <c r="A96" s="3"/>
      <c r="B96" s="9"/>
      <c r="C96" s="9"/>
      <c r="D96" s="3" t="s">
        <v>123</v>
      </c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W96" s="1"/>
    </row>
    <row r="97" spans="1:23">
      <c r="A97" s="3" t="s">
        <v>124</v>
      </c>
      <c r="B97" s="9">
        <v>3000</v>
      </c>
      <c r="C97" s="9">
        <v>3590</v>
      </c>
      <c r="D97" s="3" t="s">
        <v>125</v>
      </c>
      <c r="E97" s="7">
        <v>9500</v>
      </c>
      <c r="F97" s="7"/>
      <c r="G97" s="7">
        <v>1497.16</v>
      </c>
      <c r="H97" s="7">
        <f t="shared" si="4"/>
        <v>8002.84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5">
        <v>8002.84</v>
      </c>
      <c r="Q97" s="4">
        <v>0</v>
      </c>
      <c r="R97" s="4">
        <v>0</v>
      </c>
      <c r="S97" s="4">
        <v>0</v>
      </c>
      <c r="T97" s="4">
        <v>0</v>
      </c>
      <c r="U97" s="5">
        <f t="shared" ref="U97:U98" si="5">SUM(I97:T97)</f>
        <v>8002.84</v>
      </c>
      <c r="W97" s="1"/>
    </row>
    <row r="98" spans="1:23">
      <c r="A98" s="3" t="s">
        <v>126</v>
      </c>
      <c r="B98" s="9">
        <v>3000</v>
      </c>
      <c r="C98" s="9">
        <v>3610</v>
      </c>
      <c r="D98" s="3" t="s">
        <v>127</v>
      </c>
      <c r="E98" s="7">
        <v>65000</v>
      </c>
      <c r="F98" s="7">
        <v>29472.799999999999</v>
      </c>
      <c r="G98" s="7"/>
      <c r="H98" s="7">
        <f t="shared" si="4"/>
        <v>94472.8</v>
      </c>
      <c r="I98" s="4">
        <v>0</v>
      </c>
      <c r="J98" s="5">
        <v>5220</v>
      </c>
      <c r="K98" s="5">
        <v>2296.8000000000002</v>
      </c>
      <c r="L98" s="5">
        <v>2160</v>
      </c>
      <c r="M98" s="5">
        <v>3712</v>
      </c>
      <c r="N98" s="5">
        <v>2511</v>
      </c>
      <c r="O98" s="5">
        <v>2574</v>
      </c>
      <c r="P98" s="4">
        <v>0</v>
      </c>
      <c r="Q98" s="5">
        <v>7032</v>
      </c>
      <c r="R98" s="5">
        <v>59687</v>
      </c>
      <c r="S98" s="5">
        <v>9280</v>
      </c>
      <c r="T98" s="4">
        <v>0</v>
      </c>
      <c r="U98" s="5">
        <f t="shared" si="5"/>
        <v>94472.8</v>
      </c>
      <c r="W98" s="1"/>
    </row>
    <row r="99" spans="1:23">
      <c r="A99" s="3"/>
      <c r="B99" s="9"/>
      <c r="C99" s="9"/>
      <c r="D99" s="3" t="s">
        <v>128</v>
      </c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W99" s="1"/>
    </row>
    <row r="100" spans="1:23">
      <c r="A100" s="3"/>
      <c r="B100" s="9"/>
      <c r="C100" s="9"/>
      <c r="D100" s="3" t="s">
        <v>129</v>
      </c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W100" s="1"/>
    </row>
    <row r="101" spans="1:23">
      <c r="A101" s="3" t="s">
        <v>172</v>
      </c>
      <c r="B101" s="9">
        <v>3700</v>
      </c>
      <c r="C101" s="9">
        <v>3720</v>
      </c>
      <c r="D101" s="12" t="s">
        <v>173</v>
      </c>
      <c r="E101" s="7">
        <v>35000</v>
      </c>
      <c r="F101" s="7"/>
      <c r="G101" s="7">
        <v>35000</v>
      </c>
      <c r="H101" s="7">
        <f t="shared" si="4"/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W101" s="1"/>
    </row>
    <row r="102" spans="1:23">
      <c r="A102" s="3" t="s">
        <v>130</v>
      </c>
      <c r="B102" s="9">
        <v>3000</v>
      </c>
      <c r="C102" s="9">
        <v>3750</v>
      </c>
      <c r="D102" s="3" t="s">
        <v>131</v>
      </c>
      <c r="E102" s="7">
        <v>80000</v>
      </c>
      <c r="F102" s="7">
        <v>7844.81</v>
      </c>
      <c r="G102" s="7"/>
      <c r="H102" s="7">
        <f t="shared" si="4"/>
        <v>87844.81</v>
      </c>
      <c r="I102" s="4">
        <v>0</v>
      </c>
      <c r="J102" s="5">
        <v>2477.6</v>
      </c>
      <c r="K102" s="5">
        <v>2112</v>
      </c>
      <c r="L102" s="5">
        <v>1566</v>
      </c>
      <c r="M102" s="5">
        <v>35213.72</v>
      </c>
      <c r="N102" s="5">
        <v>4273</v>
      </c>
      <c r="O102" s="4">
        <v>474</v>
      </c>
      <c r="P102" s="5">
        <v>1415</v>
      </c>
      <c r="Q102" s="5">
        <v>4320.99</v>
      </c>
      <c r="R102" s="5">
        <v>21546.5</v>
      </c>
      <c r="S102" s="5">
        <v>9784</v>
      </c>
      <c r="T102" s="5">
        <v>4662</v>
      </c>
      <c r="U102" s="5">
        <f>SUM(I102:T102)</f>
        <v>87844.81</v>
      </c>
      <c r="W102" s="1"/>
    </row>
    <row r="103" spans="1:23">
      <c r="A103" s="3" t="s">
        <v>174</v>
      </c>
      <c r="B103" s="9">
        <v>3800</v>
      </c>
      <c r="C103" s="9">
        <v>3810</v>
      </c>
      <c r="D103" s="4" t="s">
        <v>175</v>
      </c>
      <c r="E103" s="7">
        <v>89000</v>
      </c>
      <c r="F103" s="7"/>
      <c r="G103" s="7">
        <v>89000</v>
      </c>
      <c r="H103" s="7">
        <f t="shared" si="4"/>
        <v>0</v>
      </c>
      <c r="I103" s="4"/>
      <c r="J103" s="5"/>
      <c r="K103" s="5"/>
      <c r="L103" s="5"/>
      <c r="M103" s="5"/>
      <c r="N103" s="5"/>
      <c r="O103" s="4"/>
      <c r="P103" s="5"/>
      <c r="Q103" s="5"/>
      <c r="R103" s="5"/>
      <c r="S103" s="5"/>
      <c r="T103" s="5"/>
      <c r="U103" s="5"/>
      <c r="W103" s="1"/>
    </row>
    <row r="104" spans="1:23">
      <c r="A104" s="3" t="s">
        <v>132</v>
      </c>
      <c r="B104" s="9">
        <v>3000</v>
      </c>
      <c r="C104" s="9">
        <v>3820</v>
      </c>
      <c r="D104" s="3" t="s">
        <v>133</v>
      </c>
      <c r="E104" s="7">
        <v>184600.43</v>
      </c>
      <c r="F104" s="7">
        <v>239472.24</v>
      </c>
      <c r="G104" s="7"/>
      <c r="H104" s="7">
        <f t="shared" si="4"/>
        <v>424072.67</v>
      </c>
      <c r="I104" s="5">
        <v>4929</v>
      </c>
      <c r="J104" s="5">
        <v>3878.6</v>
      </c>
      <c r="K104" s="5">
        <v>27780</v>
      </c>
      <c r="L104" s="5">
        <v>4391.6000000000004</v>
      </c>
      <c r="M104" s="5">
        <v>102106.45</v>
      </c>
      <c r="N104" s="5">
        <v>6201.71</v>
      </c>
      <c r="O104" s="5">
        <v>12344.8</v>
      </c>
      <c r="P104" s="4">
        <v>0</v>
      </c>
      <c r="Q104" s="5">
        <v>44424.53</v>
      </c>
      <c r="R104" s="5">
        <v>14668</v>
      </c>
      <c r="S104" s="5">
        <v>7639.82</v>
      </c>
      <c r="T104" s="5">
        <v>5273</v>
      </c>
      <c r="U104" s="5">
        <f>SUM(I104:T104)</f>
        <v>233637.50999999998</v>
      </c>
      <c r="W104" s="1"/>
    </row>
    <row r="105" spans="1:23">
      <c r="A105" s="3" t="s">
        <v>176</v>
      </c>
      <c r="B105" s="9">
        <v>3800</v>
      </c>
      <c r="C105" s="9">
        <v>3830</v>
      </c>
      <c r="D105" s="4" t="s">
        <v>177</v>
      </c>
      <c r="E105" s="7">
        <v>2500</v>
      </c>
      <c r="F105" s="7"/>
      <c r="G105" s="7">
        <v>2500</v>
      </c>
      <c r="H105" s="7">
        <f t="shared" si="4"/>
        <v>0</v>
      </c>
      <c r="I105" s="5"/>
      <c r="J105" s="5"/>
      <c r="K105" s="5"/>
      <c r="L105" s="5"/>
      <c r="M105" s="5"/>
      <c r="N105" s="5"/>
      <c r="O105" s="5"/>
      <c r="P105" s="4"/>
      <c r="Q105" s="5"/>
      <c r="R105" s="5"/>
      <c r="S105" s="5"/>
      <c r="T105" s="5"/>
      <c r="U105" s="5"/>
      <c r="W105" s="1"/>
    </row>
    <row r="106" spans="1:23">
      <c r="A106" s="3" t="s">
        <v>191</v>
      </c>
      <c r="B106" s="9">
        <v>3800</v>
      </c>
      <c r="C106" s="9">
        <v>3840</v>
      </c>
      <c r="D106" s="4" t="s">
        <v>192</v>
      </c>
      <c r="E106" s="7">
        <v>2000</v>
      </c>
      <c r="F106" s="7"/>
      <c r="G106" s="7">
        <v>2000</v>
      </c>
      <c r="H106" s="7">
        <f t="shared" si="4"/>
        <v>0</v>
      </c>
      <c r="I106" s="5"/>
      <c r="J106" s="5"/>
      <c r="K106" s="5"/>
      <c r="L106" s="5"/>
      <c r="M106" s="5"/>
      <c r="N106" s="5"/>
      <c r="O106" s="5"/>
      <c r="P106" s="4"/>
      <c r="Q106" s="5"/>
      <c r="R106" s="5"/>
      <c r="S106" s="5"/>
      <c r="T106" s="5"/>
      <c r="U106" s="5"/>
      <c r="W106" s="1"/>
    </row>
    <row r="107" spans="1:23">
      <c r="A107" s="3" t="s">
        <v>134</v>
      </c>
      <c r="B107" s="9">
        <v>3000</v>
      </c>
      <c r="C107" s="9">
        <v>3920</v>
      </c>
      <c r="D107" s="3" t="s">
        <v>135</v>
      </c>
      <c r="E107" s="7"/>
      <c r="F107" s="7">
        <v>425</v>
      </c>
      <c r="G107" s="7"/>
      <c r="H107" s="7">
        <f t="shared" si="4"/>
        <v>425</v>
      </c>
      <c r="I107" s="4">
        <v>0</v>
      </c>
      <c r="J107" s="4">
        <v>0</v>
      </c>
      <c r="K107" s="4">
        <v>0</v>
      </c>
      <c r="L107" s="4">
        <v>0</v>
      </c>
      <c r="M107" s="4">
        <v>425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5">
        <f>SUM(I107:T107)</f>
        <v>425</v>
      </c>
      <c r="W107" s="1"/>
    </row>
    <row r="108" spans="1:23">
      <c r="A108" s="3" t="s">
        <v>136</v>
      </c>
      <c r="B108" s="9">
        <v>3000</v>
      </c>
      <c r="C108" s="9">
        <v>3950</v>
      </c>
      <c r="D108" s="3" t="s">
        <v>137</v>
      </c>
      <c r="E108" s="7">
        <v>10000</v>
      </c>
      <c r="F108" s="7">
        <v>111630</v>
      </c>
      <c r="G108" s="7"/>
      <c r="H108" s="7">
        <f t="shared" si="4"/>
        <v>121630</v>
      </c>
      <c r="I108" s="4">
        <v>0</v>
      </c>
      <c r="J108" s="5">
        <v>121630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5">
        <f>SUM(I108:T108)</f>
        <v>121630</v>
      </c>
      <c r="W108" s="1"/>
    </row>
    <row r="109" spans="1:23">
      <c r="A109" s="3"/>
      <c r="B109" s="9"/>
      <c r="C109" s="9"/>
      <c r="D109" s="3" t="s">
        <v>138</v>
      </c>
      <c r="E109" s="7"/>
      <c r="F109" s="7"/>
      <c r="G109" s="7"/>
      <c r="H109" s="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W109" s="1"/>
    </row>
    <row r="110" spans="1:23">
      <c r="A110" s="3" t="s">
        <v>139</v>
      </c>
      <c r="B110" s="9">
        <v>3000</v>
      </c>
      <c r="C110" s="9">
        <v>3980</v>
      </c>
      <c r="D110" s="3" t="s">
        <v>140</v>
      </c>
      <c r="E110" s="7"/>
      <c r="F110" s="7">
        <v>88961</v>
      </c>
      <c r="G110" s="7"/>
      <c r="H110" s="7">
        <f t="shared" si="4"/>
        <v>88961</v>
      </c>
      <c r="I110" s="5">
        <v>88961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5">
        <f>SUM(I110:T110)</f>
        <v>88961</v>
      </c>
      <c r="W110" s="1"/>
    </row>
    <row r="111" spans="1:23">
      <c r="A111" s="3"/>
      <c r="B111" s="9"/>
      <c r="C111" s="9"/>
      <c r="D111" s="3" t="s">
        <v>141</v>
      </c>
      <c r="E111" s="7"/>
      <c r="F111" s="7"/>
      <c r="G111" s="7"/>
      <c r="H111" s="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W111" s="1"/>
    </row>
    <row r="112" spans="1:23">
      <c r="A112" s="3" t="s">
        <v>143</v>
      </c>
      <c r="B112" s="9">
        <v>4000</v>
      </c>
      <c r="C112" s="9">
        <v>4410</v>
      </c>
      <c r="D112" s="3" t="s">
        <v>142</v>
      </c>
      <c r="E112" s="7">
        <v>925000</v>
      </c>
      <c r="F112" s="7">
        <v>57431.15</v>
      </c>
      <c r="G112" s="7"/>
      <c r="H112" s="7">
        <f t="shared" si="4"/>
        <v>982431.15</v>
      </c>
      <c r="I112" s="5">
        <v>464498.62</v>
      </c>
      <c r="J112" s="5">
        <v>88360.65</v>
      </c>
      <c r="K112" s="5">
        <v>63685.86</v>
      </c>
      <c r="L112" s="5">
        <v>58365</v>
      </c>
      <c r="M112" s="5">
        <v>35720</v>
      </c>
      <c r="N112" s="5">
        <v>28350</v>
      </c>
      <c r="O112" s="5">
        <v>52170.02</v>
      </c>
      <c r="P112" s="5">
        <v>62130</v>
      </c>
      <c r="Q112" s="5">
        <v>31100</v>
      </c>
      <c r="R112" s="5">
        <v>33538</v>
      </c>
      <c r="S112" s="5">
        <v>17763</v>
      </c>
      <c r="T112" s="5">
        <v>46750</v>
      </c>
      <c r="U112" s="5">
        <f t="shared" ref="U112:U126" si="6">SUM(I112:T112)</f>
        <v>982431.15</v>
      </c>
      <c r="W112" s="1"/>
    </row>
    <row r="113" spans="1:25">
      <c r="A113" s="3" t="s">
        <v>178</v>
      </c>
      <c r="B113" s="9">
        <v>4000</v>
      </c>
      <c r="C113" s="9">
        <v>4430</v>
      </c>
      <c r="D113" s="15" t="s">
        <v>179</v>
      </c>
      <c r="E113" s="16">
        <v>115000</v>
      </c>
      <c r="F113" s="16"/>
      <c r="G113" s="16">
        <v>6515.75</v>
      </c>
      <c r="H113" s="16">
        <f t="shared" ref="H113" si="7">E113+F113-G113</f>
        <v>108484.25</v>
      </c>
      <c r="I113" s="14">
        <v>2200</v>
      </c>
      <c r="J113" s="14">
        <v>6567</v>
      </c>
      <c r="K113" s="14">
        <v>7419.5</v>
      </c>
      <c r="L113" s="14">
        <v>7029</v>
      </c>
      <c r="M113" s="14">
        <v>7829</v>
      </c>
      <c r="N113" s="14">
        <v>15532.25</v>
      </c>
      <c r="O113" s="14">
        <v>1952.5</v>
      </c>
      <c r="P113" s="14">
        <v>32070</v>
      </c>
      <c r="Q113" s="14">
        <v>7326</v>
      </c>
      <c r="R113" s="14">
        <v>9570</v>
      </c>
      <c r="S113" s="14">
        <v>5291</v>
      </c>
      <c r="T113" s="14">
        <v>5698</v>
      </c>
      <c r="U113" s="14">
        <f t="shared" si="6"/>
        <v>108484.25</v>
      </c>
      <c r="V113" s="17"/>
      <c r="W113" s="1"/>
      <c r="X113" s="17"/>
      <c r="Y113" s="17"/>
    </row>
    <row r="114" spans="1:25">
      <c r="A114" s="3" t="s">
        <v>290</v>
      </c>
      <c r="B114" s="9">
        <v>5100</v>
      </c>
      <c r="C114" s="9">
        <v>5110</v>
      </c>
      <c r="D114" s="18" t="s">
        <v>180</v>
      </c>
      <c r="E114" s="14">
        <v>25000</v>
      </c>
      <c r="F114" s="16"/>
      <c r="G114" s="16">
        <v>25000</v>
      </c>
      <c r="H114" s="16">
        <f t="shared" si="4"/>
        <v>0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>
        <f t="shared" si="6"/>
        <v>0</v>
      </c>
      <c r="V114" s="17"/>
      <c r="W114" s="1"/>
      <c r="X114" s="17"/>
      <c r="Y114" s="17"/>
    </row>
    <row r="115" spans="1:25">
      <c r="A115" s="3" t="s">
        <v>291</v>
      </c>
      <c r="B115" s="9">
        <v>5100</v>
      </c>
      <c r="C115" s="9">
        <v>5150</v>
      </c>
      <c r="D115" s="18" t="s">
        <v>181</v>
      </c>
      <c r="E115" s="14">
        <v>233300</v>
      </c>
      <c r="F115" s="16"/>
      <c r="G115" s="16">
        <v>233300</v>
      </c>
      <c r="H115" s="16">
        <f t="shared" si="4"/>
        <v>0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>
        <f t="shared" si="6"/>
        <v>0</v>
      </c>
      <c r="V115" s="17"/>
      <c r="W115" s="1"/>
      <c r="X115" s="17"/>
      <c r="Y115" s="17"/>
    </row>
    <row r="116" spans="1:25">
      <c r="A116" s="3" t="s">
        <v>292</v>
      </c>
      <c r="B116" s="9">
        <v>5200</v>
      </c>
      <c r="C116" s="9">
        <v>5230</v>
      </c>
      <c r="D116" s="18" t="s">
        <v>182</v>
      </c>
      <c r="E116" s="14">
        <v>5000</v>
      </c>
      <c r="F116" s="16"/>
      <c r="G116" s="16">
        <v>1676.6</v>
      </c>
      <c r="H116" s="16">
        <f t="shared" si="4"/>
        <v>3323.4</v>
      </c>
      <c r="I116" s="14"/>
      <c r="J116" s="14">
        <v>3323.4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>
        <f t="shared" si="6"/>
        <v>3323.4</v>
      </c>
      <c r="V116" s="17"/>
      <c r="W116" s="1"/>
      <c r="X116" s="17"/>
      <c r="Y116" s="17"/>
    </row>
    <row r="117" spans="1:25">
      <c r="A117" s="3" t="s">
        <v>293</v>
      </c>
      <c r="B117" s="9">
        <v>5300</v>
      </c>
      <c r="C117" s="9">
        <v>5310</v>
      </c>
      <c r="D117" s="18" t="s">
        <v>183</v>
      </c>
      <c r="E117" s="14">
        <v>20000</v>
      </c>
      <c r="F117" s="16"/>
      <c r="G117" s="16">
        <v>20000</v>
      </c>
      <c r="H117" s="16">
        <f t="shared" si="4"/>
        <v>0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>
        <f t="shared" si="6"/>
        <v>0</v>
      </c>
      <c r="V117" s="17"/>
      <c r="W117" s="1"/>
      <c r="X117" s="17"/>
      <c r="Y117" s="17"/>
    </row>
    <row r="118" spans="1:25">
      <c r="A118" s="3" t="s">
        <v>294</v>
      </c>
      <c r="B118" s="9">
        <v>5400</v>
      </c>
      <c r="C118" s="9">
        <v>5410</v>
      </c>
      <c r="D118" s="18" t="s">
        <v>193</v>
      </c>
      <c r="E118" s="14">
        <v>422920</v>
      </c>
      <c r="F118" s="16"/>
      <c r="G118" s="16">
        <v>422920</v>
      </c>
      <c r="H118" s="16">
        <f t="shared" si="4"/>
        <v>0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>
        <f t="shared" si="6"/>
        <v>0</v>
      </c>
      <c r="V118" s="17"/>
      <c r="W118" s="1"/>
      <c r="X118" s="17"/>
      <c r="Y118" s="17"/>
    </row>
    <row r="119" spans="1:25">
      <c r="A119" s="3" t="s">
        <v>295</v>
      </c>
      <c r="B119" s="9">
        <v>5400</v>
      </c>
      <c r="C119" s="9">
        <v>5490</v>
      </c>
      <c r="D119" s="18" t="s">
        <v>184</v>
      </c>
      <c r="E119" s="14">
        <v>5000</v>
      </c>
      <c r="F119" s="16">
        <v>47200</v>
      </c>
      <c r="G119" s="16"/>
      <c r="H119" s="16">
        <f t="shared" si="4"/>
        <v>52200</v>
      </c>
      <c r="I119" s="14"/>
      <c r="J119" s="14"/>
      <c r="K119" s="14"/>
      <c r="L119" s="14"/>
      <c r="M119" s="14">
        <v>52200</v>
      </c>
      <c r="N119" s="14"/>
      <c r="O119" s="14"/>
      <c r="P119" s="14"/>
      <c r="Q119" s="14"/>
      <c r="R119" s="14"/>
      <c r="S119" s="14"/>
      <c r="T119" s="14"/>
      <c r="U119" s="14">
        <f t="shared" si="6"/>
        <v>52200</v>
      </c>
      <c r="V119" s="17"/>
      <c r="W119" s="1"/>
      <c r="X119" s="17"/>
      <c r="Y119" s="17"/>
    </row>
    <row r="120" spans="1:25">
      <c r="A120" s="3" t="s">
        <v>296</v>
      </c>
      <c r="B120" s="9">
        <v>5500</v>
      </c>
      <c r="C120" s="9">
        <v>5510</v>
      </c>
      <c r="D120" s="4" t="s">
        <v>84</v>
      </c>
      <c r="E120" s="5">
        <v>20880</v>
      </c>
      <c r="F120" s="7"/>
      <c r="G120" s="7">
        <v>20880</v>
      </c>
      <c r="H120" s="7">
        <f t="shared" si="4"/>
        <v>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>
        <f t="shared" si="6"/>
        <v>0</v>
      </c>
      <c r="W120" s="1"/>
    </row>
    <row r="121" spans="1:25">
      <c r="A121" s="3" t="s">
        <v>297</v>
      </c>
      <c r="B121" s="9">
        <v>5600</v>
      </c>
      <c r="C121" s="9">
        <v>5650</v>
      </c>
      <c r="D121" s="4" t="s">
        <v>185</v>
      </c>
      <c r="E121" s="5">
        <v>3000</v>
      </c>
      <c r="F121" s="7"/>
      <c r="G121" s="7">
        <v>3000</v>
      </c>
      <c r="H121" s="7">
        <f t="shared" si="4"/>
        <v>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>
        <f t="shared" si="6"/>
        <v>0</v>
      </c>
      <c r="W121" s="1"/>
    </row>
    <row r="122" spans="1:25">
      <c r="A122" s="3" t="s">
        <v>298</v>
      </c>
      <c r="B122" s="9">
        <v>5600</v>
      </c>
      <c r="C122" s="9">
        <v>5670</v>
      </c>
      <c r="D122" s="4" t="s">
        <v>186</v>
      </c>
      <c r="E122" s="5">
        <v>0</v>
      </c>
      <c r="F122" s="7">
        <v>12760</v>
      </c>
      <c r="G122" s="7"/>
      <c r="H122" s="7">
        <f t="shared" si="4"/>
        <v>12760</v>
      </c>
      <c r="I122" s="5"/>
      <c r="J122" s="5"/>
      <c r="K122" s="5"/>
      <c r="L122" s="5"/>
      <c r="M122" s="5"/>
      <c r="N122" s="5"/>
      <c r="O122" s="5"/>
      <c r="P122" s="5">
        <v>12760</v>
      </c>
      <c r="Q122" s="5"/>
      <c r="R122" s="5"/>
      <c r="S122" s="5"/>
      <c r="T122" s="5"/>
      <c r="U122" s="5">
        <f t="shared" si="6"/>
        <v>12760</v>
      </c>
      <c r="W122" s="1"/>
    </row>
    <row r="123" spans="1:25">
      <c r="A123" s="3" t="s">
        <v>299</v>
      </c>
      <c r="B123" s="9">
        <v>5900</v>
      </c>
      <c r="C123" s="9">
        <v>5910</v>
      </c>
      <c r="D123" s="4" t="s">
        <v>187</v>
      </c>
      <c r="E123" s="5">
        <v>80000</v>
      </c>
      <c r="F123" s="7"/>
      <c r="G123" s="7">
        <v>80000</v>
      </c>
      <c r="H123" s="7">
        <f t="shared" si="4"/>
        <v>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>
        <f t="shared" si="6"/>
        <v>0</v>
      </c>
      <c r="W123" s="1"/>
    </row>
    <row r="124" spans="1:25">
      <c r="A124" s="3" t="s">
        <v>300</v>
      </c>
      <c r="B124" s="9">
        <v>5900</v>
      </c>
      <c r="C124" s="9">
        <v>5970</v>
      </c>
      <c r="D124" s="4" t="s">
        <v>188</v>
      </c>
      <c r="E124" s="5">
        <v>9000</v>
      </c>
      <c r="F124" s="7">
        <v>35080</v>
      </c>
      <c r="G124" s="7"/>
      <c r="H124" s="7">
        <f t="shared" si="4"/>
        <v>44080</v>
      </c>
      <c r="I124" s="5"/>
      <c r="J124" s="5"/>
      <c r="K124" s="5"/>
      <c r="L124" s="5"/>
      <c r="M124" s="5"/>
      <c r="N124" s="5"/>
      <c r="O124" s="5"/>
      <c r="P124" s="5"/>
      <c r="Q124" s="5"/>
      <c r="R124" s="14">
        <v>44080</v>
      </c>
      <c r="S124" s="5"/>
      <c r="T124" s="5"/>
      <c r="U124" s="5">
        <f t="shared" si="6"/>
        <v>44080</v>
      </c>
      <c r="W124" s="1"/>
    </row>
    <row r="125" spans="1:25" ht="24.75">
      <c r="A125" s="3" t="s">
        <v>301</v>
      </c>
      <c r="B125" s="9">
        <v>6100</v>
      </c>
      <c r="C125" s="9">
        <v>6140</v>
      </c>
      <c r="D125" s="13" t="s">
        <v>190</v>
      </c>
      <c r="E125" s="5">
        <v>365469.57</v>
      </c>
      <c r="F125" s="7"/>
      <c r="G125" s="7">
        <v>290069.57</v>
      </c>
      <c r="H125" s="7">
        <f t="shared" si="4"/>
        <v>75400</v>
      </c>
      <c r="I125" s="5"/>
      <c r="J125" s="5"/>
      <c r="K125" s="5"/>
      <c r="L125" s="5">
        <v>75400</v>
      </c>
      <c r="M125" s="5"/>
      <c r="N125" s="5"/>
      <c r="O125" s="5"/>
      <c r="P125" s="5"/>
      <c r="Q125" s="5"/>
      <c r="R125" s="5"/>
      <c r="S125" s="5"/>
      <c r="T125" s="5"/>
      <c r="U125" s="5">
        <f t="shared" si="6"/>
        <v>75400</v>
      </c>
      <c r="W125" s="1"/>
    </row>
    <row r="126" spans="1:25">
      <c r="A126" s="3"/>
      <c r="B126" s="9">
        <v>9600</v>
      </c>
      <c r="C126" s="9">
        <v>9610</v>
      </c>
      <c r="D126" s="4" t="s">
        <v>189</v>
      </c>
      <c r="E126" s="5">
        <v>498088</v>
      </c>
      <c r="F126" s="7"/>
      <c r="G126" s="7">
        <v>498088</v>
      </c>
      <c r="H126" s="7">
        <f t="shared" si="4"/>
        <v>0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>
        <f t="shared" si="6"/>
        <v>0</v>
      </c>
      <c r="W126" s="1"/>
    </row>
    <row r="127" spans="1:25">
      <c r="A127" s="3"/>
      <c r="B127" s="9"/>
      <c r="C127" s="9"/>
      <c r="D127" s="3"/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</row>
    <row r="128" spans="1:25">
      <c r="A128" s="3"/>
      <c r="B128" s="3"/>
      <c r="C128" s="3"/>
      <c r="D128" s="3"/>
      <c r="E128" s="19">
        <f>SUM(E16:E127)</f>
        <v>5321100</v>
      </c>
      <c r="F128" s="19">
        <f t="shared" ref="F128:H128" si="8">SUM(F16:F127)</f>
        <v>1801794.33</v>
      </c>
      <c r="G128" s="19">
        <f t="shared" si="8"/>
        <v>2376475.58</v>
      </c>
      <c r="H128" s="19">
        <f t="shared" si="8"/>
        <v>4746418.7500000009</v>
      </c>
      <c r="I128" s="19">
        <f t="shared" ref="I128:U128" si="9">SUM(I16:I127)</f>
        <v>824753.48</v>
      </c>
      <c r="J128" s="19">
        <f t="shared" si="9"/>
        <v>501779.68999999994</v>
      </c>
      <c r="K128" s="19">
        <f t="shared" si="9"/>
        <v>242741.58000000002</v>
      </c>
      <c r="L128" s="19">
        <f t="shared" si="9"/>
        <v>275644.09999999998</v>
      </c>
      <c r="M128" s="19">
        <f t="shared" si="9"/>
        <v>635006.37999999989</v>
      </c>
      <c r="N128" s="19">
        <f t="shared" si="9"/>
        <v>126735.58</v>
      </c>
      <c r="O128" s="19">
        <f t="shared" si="9"/>
        <v>674998.64000000013</v>
      </c>
      <c r="P128" s="19">
        <f t="shared" si="9"/>
        <v>244257.54</v>
      </c>
      <c r="Q128" s="19">
        <f t="shared" si="9"/>
        <v>223832.66999999998</v>
      </c>
      <c r="R128" s="19">
        <f t="shared" si="9"/>
        <v>451031.52</v>
      </c>
      <c r="S128" s="19">
        <f t="shared" si="9"/>
        <v>143070.1</v>
      </c>
      <c r="T128" s="19">
        <f t="shared" si="9"/>
        <v>212132.31</v>
      </c>
      <c r="U128" s="19">
        <f t="shared" si="9"/>
        <v>4555983.5900000008</v>
      </c>
      <c r="V128" s="1"/>
    </row>
    <row r="129" spans="1:21">
      <c r="A129" s="3"/>
      <c r="B129" s="3"/>
      <c r="C129" s="3"/>
      <c r="D129" s="3"/>
      <c r="E129" s="7"/>
      <c r="F129" s="7"/>
      <c r="G129" s="7"/>
      <c r="H129" s="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</row>
    <row r="130" spans="1:21">
      <c r="A130" s="3"/>
      <c r="B130" s="3"/>
      <c r="C130" s="3"/>
      <c r="D130" s="3"/>
      <c r="E130" s="7"/>
      <c r="F130" s="7"/>
      <c r="G130" s="7"/>
      <c r="H130" s="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>
      <c r="A131" s="3"/>
      <c r="B131" s="3"/>
      <c r="C131" s="3"/>
      <c r="D131" s="3"/>
      <c r="E131" s="3"/>
      <c r="F131" s="3"/>
      <c r="G131" s="3"/>
      <c r="H131" s="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>
      <c r="A132" s="3"/>
      <c r="B132" s="3"/>
      <c r="C132" s="3"/>
      <c r="D132" s="3"/>
      <c r="E132" s="3"/>
      <c r="F132" s="3"/>
      <c r="G132" s="3"/>
      <c r="H132" s="3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>
      <c r="A141" s="2"/>
      <c r="B141" s="2"/>
      <c r="C141" s="2"/>
      <c r="D141" s="2"/>
      <c r="E141" s="2"/>
      <c r="F141" s="2"/>
      <c r="G141" s="2"/>
      <c r="H141" s="2"/>
    </row>
    <row r="142" spans="1:21">
      <c r="A142" s="2"/>
      <c r="B142" s="2"/>
      <c r="C142" s="2"/>
      <c r="D142" s="2"/>
      <c r="E142" s="2"/>
      <c r="F142" s="2"/>
      <c r="G142" s="2"/>
      <c r="H142" s="2"/>
    </row>
    <row r="143" spans="1:21">
      <c r="A143" s="2"/>
      <c r="B143" s="2"/>
      <c r="C143" s="2"/>
      <c r="D143" s="2"/>
      <c r="E143" s="2"/>
      <c r="F143" s="2"/>
      <c r="G143" s="2"/>
      <c r="H143" s="2"/>
    </row>
    <row r="144" spans="1:21">
      <c r="A144" s="2"/>
      <c r="B144" s="2"/>
      <c r="C144" s="2"/>
      <c r="D144" s="2"/>
      <c r="E144" s="2"/>
      <c r="F144" s="2"/>
      <c r="G144" s="2"/>
      <c r="H144" s="2"/>
    </row>
    <row r="145" spans="1:8">
      <c r="A145" s="2"/>
      <c r="B145" s="2"/>
      <c r="C145" s="2"/>
      <c r="D145" s="2"/>
      <c r="E145" s="2"/>
      <c r="F145" s="2"/>
      <c r="G145" s="2"/>
      <c r="H145" s="2"/>
    </row>
    <row r="146" spans="1:8">
      <c r="A146" s="2"/>
      <c r="B146" s="2"/>
      <c r="C146" s="2"/>
      <c r="D146" s="2"/>
      <c r="E146" s="2"/>
      <c r="F146" s="2"/>
      <c r="G146" s="2"/>
      <c r="H146" s="2"/>
    </row>
    <row r="147" spans="1:8">
      <c r="A147" s="2"/>
      <c r="B147" s="2"/>
      <c r="C147" s="2"/>
      <c r="D147" s="2"/>
      <c r="E147" s="2"/>
      <c r="F147" s="2"/>
      <c r="G147" s="2"/>
      <c r="H147" s="2"/>
    </row>
    <row r="148" spans="1:8">
      <c r="A148" s="2"/>
      <c r="B148" s="2"/>
      <c r="C148" s="2"/>
      <c r="D148" s="2"/>
      <c r="E148" s="2"/>
      <c r="F148" s="2"/>
      <c r="G148" s="2"/>
      <c r="H148" s="2"/>
    </row>
    <row r="149" spans="1:8">
      <c r="A149" s="2"/>
      <c r="B149" s="2"/>
      <c r="C149" s="2"/>
      <c r="D149" s="2"/>
      <c r="E149" s="2"/>
      <c r="F149" s="2"/>
      <c r="G149" s="2"/>
      <c r="H149" s="2"/>
    </row>
    <row r="150" spans="1:8">
      <c r="A150" s="2"/>
      <c r="B150" s="2"/>
      <c r="C150" s="2"/>
      <c r="D150" s="2"/>
      <c r="E150" s="2"/>
      <c r="F150" s="2"/>
      <c r="G150" s="2"/>
      <c r="H150" s="2"/>
    </row>
    <row r="151" spans="1:8">
      <c r="A151" s="2"/>
      <c r="B151" s="2"/>
      <c r="C151" s="2"/>
      <c r="D151" s="2"/>
      <c r="E151" s="2"/>
      <c r="F151" s="2"/>
      <c r="G151" s="2"/>
      <c r="H151" s="2"/>
    </row>
    <row r="152" spans="1:8">
      <c r="A152" s="2"/>
      <c r="B152" s="2"/>
      <c r="C152" s="2"/>
      <c r="D152" s="2"/>
      <c r="E152" s="2"/>
      <c r="F152" s="2"/>
      <c r="G152" s="2"/>
      <c r="H152" s="2"/>
    </row>
    <row r="153" spans="1:8">
      <c r="A153" s="2"/>
      <c r="B153" s="2"/>
      <c r="C153" s="2"/>
      <c r="D153" s="2"/>
      <c r="E153" s="2"/>
      <c r="F153" s="2"/>
      <c r="G153" s="2"/>
      <c r="H153" s="2"/>
    </row>
    <row r="154" spans="1:8">
      <c r="A154" s="2"/>
      <c r="B154" s="2"/>
      <c r="C154" s="2"/>
      <c r="D154" s="2"/>
      <c r="E154" s="2"/>
      <c r="F154" s="2"/>
      <c r="G154" s="2"/>
      <c r="H154" s="2"/>
    </row>
    <row r="155" spans="1:8">
      <c r="A155" s="2"/>
      <c r="B155" s="2"/>
      <c r="C155" s="2"/>
      <c r="D155" s="2"/>
      <c r="E155" s="2"/>
      <c r="F155" s="2"/>
      <c r="G155" s="2"/>
      <c r="H155" s="2"/>
    </row>
    <row r="156" spans="1:8">
      <c r="A156" s="2"/>
      <c r="B156" s="2"/>
      <c r="C156" s="2"/>
      <c r="D156" s="2"/>
      <c r="E156" s="2"/>
      <c r="F156" s="2"/>
      <c r="G156" s="2"/>
      <c r="H156" s="2"/>
    </row>
    <row r="157" spans="1:8">
      <c r="A157" s="2"/>
      <c r="B157" s="2"/>
      <c r="C157" s="2"/>
      <c r="D157" s="2"/>
      <c r="E157" s="2"/>
      <c r="F157" s="2"/>
      <c r="G157" s="2"/>
      <c r="H157" s="2"/>
    </row>
    <row r="158" spans="1:8">
      <c r="A158" s="2"/>
      <c r="B158" s="2"/>
      <c r="C158" s="2"/>
      <c r="D158" s="2"/>
      <c r="E158" s="2"/>
      <c r="F158" s="2"/>
      <c r="G158" s="2"/>
      <c r="H158" s="2"/>
    </row>
    <row r="159" spans="1:8">
      <c r="A159" s="2"/>
      <c r="B159" s="2"/>
      <c r="C159" s="2"/>
      <c r="D159" s="2"/>
      <c r="E159" s="2"/>
      <c r="F159" s="2"/>
      <c r="G159" s="2"/>
      <c r="H159" s="2"/>
    </row>
    <row r="160" spans="1:8">
      <c r="A160" s="2"/>
      <c r="B160" s="2"/>
      <c r="C160" s="2"/>
      <c r="D160" s="2"/>
      <c r="E160" s="2"/>
      <c r="F160" s="2"/>
      <c r="G160" s="2"/>
      <c r="H160" s="2"/>
    </row>
    <row r="161" spans="1:8">
      <c r="A161" s="2"/>
      <c r="B161" s="2"/>
      <c r="C161" s="2"/>
      <c r="D161" s="2"/>
      <c r="E161" s="2"/>
      <c r="F161" s="2"/>
      <c r="G161" s="2"/>
      <c r="H161" s="2"/>
    </row>
    <row r="162" spans="1:8">
      <c r="A162" s="2"/>
      <c r="B162" s="2"/>
      <c r="C162" s="2"/>
      <c r="D162" s="2"/>
      <c r="E162" s="2"/>
      <c r="F162" s="2"/>
      <c r="G162" s="2"/>
      <c r="H162" s="2"/>
    </row>
    <row r="163" spans="1:8">
      <c r="A163" s="2"/>
      <c r="B163" s="2"/>
      <c r="C163" s="2"/>
      <c r="D163" s="2"/>
      <c r="E163" s="2"/>
      <c r="F163" s="2"/>
      <c r="G163" s="2"/>
      <c r="H163" s="2"/>
    </row>
    <row r="164" spans="1:8">
      <c r="A164" s="2"/>
      <c r="B164" s="2"/>
      <c r="C164" s="2"/>
      <c r="D164" s="2"/>
      <c r="E164" s="2"/>
      <c r="F164" s="2"/>
      <c r="G164" s="2"/>
      <c r="H164" s="2"/>
    </row>
    <row r="165" spans="1:8">
      <c r="A165" s="2"/>
      <c r="B165" s="2"/>
      <c r="C165" s="2"/>
      <c r="D165" s="2"/>
      <c r="E165" s="2"/>
      <c r="F165" s="2"/>
      <c r="G165" s="2"/>
      <c r="H165" s="2"/>
    </row>
    <row r="166" spans="1:8">
      <c r="A166" s="2"/>
      <c r="B166" s="2"/>
      <c r="C166" s="2"/>
      <c r="D166" s="2"/>
      <c r="E166" s="2"/>
      <c r="F166" s="2"/>
      <c r="G166" s="2"/>
      <c r="H166" s="2"/>
    </row>
    <row r="167" spans="1:8">
      <c r="A167" s="2"/>
      <c r="B167" s="2"/>
      <c r="C167" s="2"/>
      <c r="D167" s="2"/>
      <c r="E167" s="2"/>
      <c r="F167" s="2"/>
      <c r="G167" s="2"/>
      <c r="H167" s="2"/>
    </row>
    <row r="168" spans="1:8">
      <c r="A168" s="2"/>
      <c r="B168" s="2"/>
      <c r="C168" s="2"/>
      <c r="D168" s="2"/>
      <c r="E168" s="2"/>
      <c r="F168" s="2"/>
      <c r="G168" s="2"/>
      <c r="H168" s="2"/>
    </row>
    <row r="169" spans="1:8">
      <c r="A169" s="2"/>
      <c r="B169" s="2"/>
      <c r="C169" s="2"/>
      <c r="D169" s="2"/>
      <c r="E169" s="2"/>
      <c r="F169" s="2"/>
      <c r="G169" s="2"/>
      <c r="H169" s="2"/>
    </row>
    <row r="170" spans="1:8">
      <c r="A170" s="2"/>
      <c r="B170" s="2"/>
      <c r="C170" s="2"/>
      <c r="D170" s="2"/>
      <c r="E170" s="2"/>
      <c r="F170" s="2"/>
      <c r="G170" s="2"/>
      <c r="H170" s="2"/>
    </row>
    <row r="171" spans="1:8">
      <c r="A171" s="2"/>
      <c r="B171" s="2"/>
      <c r="C171" s="2"/>
      <c r="D171" s="2"/>
      <c r="E171" s="2"/>
      <c r="F171" s="2"/>
      <c r="G171" s="2"/>
      <c r="H171" s="2"/>
    </row>
    <row r="172" spans="1:8">
      <c r="A172" s="2"/>
      <c r="B172" s="2"/>
      <c r="C172" s="2"/>
      <c r="D172" s="2"/>
      <c r="E172" s="2"/>
      <c r="F172" s="2"/>
      <c r="G172" s="2"/>
      <c r="H172" s="2"/>
    </row>
    <row r="173" spans="1:8">
      <c r="A173" s="2"/>
      <c r="B173" s="2"/>
      <c r="C173" s="2"/>
      <c r="D173" s="2"/>
      <c r="E173" s="2"/>
      <c r="F173" s="2"/>
      <c r="G173" s="2"/>
      <c r="H173" s="2"/>
    </row>
    <row r="174" spans="1:8">
      <c r="A174" s="2"/>
      <c r="B174" s="2"/>
      <c r="C174" s="2"/>
      <c r="D174" s="2"/>
      <c r="E174" s="2"/>
      <c r="F174" s="2"/>
      <c r="G174" s="2"/>
      <c r="H174" s="2"/>
    </row>
    <row r="175" spans="1:8">
      <c r="A175" s="2"/>
      <c r="B175" s="2"/>
      <c r="C175" s="2"/>
      <c r="D175" s="2"/>
      <c r="E175" s="2"/>
      <c r="F175" s="2"/>
      <c r="G175" s="2"/>
      <c r="H175" s="2"/>
    </row>
    <row r="176" spans="1:8">
      <c r="A176" s="2"/>
      <c r="B176" s="2"/>
      <c r="C176" s="2"/>
      <c r="D176" s="2"/>
      <c r="E176" s="2"/>
      <c r="F176" s="2"/>
      <c r="G176" s="2"/>
      <c r="H176" s="2"/>
    </row>
    <row r="177" spans="1:8">
      <c r="A177" s="2"/>
      <c r="B177" s="2"/>
      <c r="C177" s="2"/>
      <c r="D177" s="2"/>
      <c r="E177" s="2"/>
      <c r="F177" s="2"/>
      <c r="G177" s="2"/>
      <c r="H177" s="2"/>
    </row>
    <row r="178" spans="1:8">
      <c r="A178" s="2"/>
      <c r="B178" s="2"/>
      <c r="C178" s="2"/>
      <c r="D178" s="2"/>
      <c r="E178" s="2"/>
      <c r="F178" s="2"/>
      <c r="G178" s="2"/>
      <c r="H178" s="2"/>
    </row>
    <row r="179" spans="1:8">
      <c r="A179" s="2"/>
      <c r="B179" s="2"/>
      <c r="C179" s="2"/>
      <c r="D179" s="2"/>
      <c r="E179" s="2"/>
      <c r="F179" s="2"/>
      <c r="G179" s="2"/>
      <c r="H179" s="2"/>
    </row>
    <row r="180" spans="1:8">
      <c r="A180" s="2"/>
      <c r="B180" s="2"/>
      <c r="C180" s="2"/>
      <c r="D180" s="2"/>
      <c r="E180" s="2"/>
      <c r="F180" s="2"/>
      <c r="G180" s="2"/>
      <c r="H180" s="2"/>
    </row>
    <row r="181" spans="1:8">
      <c r="A181" s="2"/>
      <c r="B181" s="2"/>
      <c r="C181" s="2"/>
      <c r="D181" s="2"/>
      <c r="E181" s="2"/>
      <c r="F181" s="2"/>
      <c r="G181" s="2"/>
      <c r="H181" s="2"/>
    </row>
    <row r="182" spans="1:8">
      <c r="A182" s="2"/>
      <c r="B182" s="2"/>
      <c r="C182" s="2"/>
      <c r="D182" s="2"/>
      <c r="E182" s="2"/>
      <c r="F182" s="2"/>
      <c r="G182" s="2"/>
      <c r="H182" s="2"/>
    </row>
    <row r="183" spans="1:8">
      <c r="A183" s="2"/>
      <c r="B183" s="2"/>
      <c r="C183" s="2"/>
      <c r="D183" s="2"/>
      <c r="E183" s="2"/>
      <c r="F183" s="2"/>
      <c r="G183" s="2"/>
      <c r="H183" s="2"/>
    </row>
    <row r="184" spans="1:8">
      <c r="A184" s="2"/>
      <c r="B184" s="2"/>
      <c r="C184" s="2"/>
      <c r="D184" s="2"/>
      <c r="E184" s="2"/>
      <c r="F184" s="2"/>
      <c r="G184" s="2"/>
      <c r="H184" s="2"/>
    </row>
    <row r="185" spans="1:8">
      <c r="A185" s="2"/>
      <c r="B185" s="2"/>
      <c r="C185" s="2"/>
      <c r="D185" s="2"/>
      <c r="E185" s="2"/>
      <c r="F185" s="2"/>
      <c r="G185" s="2"/>
      <c r="H185" s="2"/>
    </row>
    <row r="186" spans="1:8">
      <c r="A186" s="2"/>
      <c r="B186" s="2"/>
      <c r="C186" s="2"/>
      <c r="D186" s="2"/>
      <c r="E186" s="2"/>
      <c r="F186" s="2"/>
      <c r="G186" s="2"/>
      <c r="H186" s="2"/>
    </row>
    <row r="187" spans="1:8">
      <c r="A187" s="2"/>
      <c r="B187" s="2"/>
      <c r="C187" s="2"/>
      <c r="D187" s="2"/>
      <c r="E187" s="2"/>
      <c r="F187" s="2"/>
      <c r="G187" s="2"/>
      <c r="H187" s="2"/>
    </row>
    <row r="188" spans="1:8">
      <c r="A188" s="2"/>
      <c r="B188" s="2"/>
      <c r="C188" s="2"/>
      <c r="D188" s="2"/>
      <c r="E188" s="2"/>
      <c r="F188" s="2"/>
      <c r="G188" s="2"/>
      <c r="H188" s="2"/>
    </row>
    <row r="189" spans="1:8">
      <c r="A189" s="2"/>
      <c r="B189" s="2"/>
      <c r="C189" s="2"/>
      <c r="D189" s="2"/>
      <c r="E189" s="2"/>
      <c r="F189" s="2"/>
      <c r="G189" s="2"/>
      <c r="H189" s="2"/>
    </row>
    <row r="190" spans="1:8">
      <c r="A190" s="2"/>
      <c r="B190" s="2"/>
      <c r="C190" s="2"/>
      <c r="D190" s="2"/>
      <c r="E190" s="2"/>
      <c r="F190" s="2"/>
      <c r="G190" s="2"/>
      <c r="H190" s="2"/>
    </row>
    <row r="191" spans="1:8">
      <c r="A191" s="2"/>
      <c r="B191" s="2"/>
      <c r="C191" s="2"/>
      <c r="D191" s="2"/>
      <c r="E191" s="2"/>
      <c r="F191" s="2"/>
      <c r="G191" s="2"/>
      <c r="H191" s="2"/>
    </row>
    <row r="192" spans="1:8">
      <c r="A192" s="2"/>
      <c r="B192" s="2"/>
      <c r="C192" s="2"/>
      <c r="D192" s="2"/>
      <c r="E192" s="2"/>
      <c r="F192" s="2"/>
      <c r="G192" s="2"/>
      <c r="H192" s="2"/>
    </row>
    <row r="193" spans="1:8">
      <c r="A193" s="2"/>
      <c r="B193" s="2"/>
      <c r="C193" s="2"/>
      <c r="D193" s="2"/>
      <c r="E193" s="2"/>
      <c r="F193" s="2"/>
      <c r="G193" s="2"/>
      <c r="H193" s="2"/>
    </row>
    <row r="194" spans="1:8">
      <c r="A194" s="2"/>
      <c r="B194" s="2"/>
      <c r="C194" s="2"/>
      <c r="D194" s="2"/>
      <c r="E194" s="2"/>
      <c r="F194" s="2"/>
      <c r="G194" s="2"/>
      <c r="H194" s="2"/>
    </row>
    <row r="195" spans="1:8">
      <c r="A195" s="2"/>
      <c r="B195" s="2"/>
      <c r="C195" s="2"/>
      <c r="D195" s="2"/>
      <c r="E195" s="2"/>
      <c r="F195" s="2"/>
      <c r="G195" s="2"/>
      <c r="H195" s="2"/>
    </row>
    <row r="196" spans="1:8">
      <c r="A196" s="2"/>
      <c r="B196" s="2"/>
      <c r="C196" s="2"/>
      <c r="D196" s="2"/>
      <c r="E196" s="2"/>
      <c r="F196" s="2"/>
      <c r="G196" s="2"/>
      <c r="H196" s="2"/>
    </row>
    <row r="197" spans="1:8">
      <c r="A197" s="2"/>
      <c r="B197" s="2"/>
      <c r="C197" s="2"/>
      <c r="D197" s="2"/>
      <c r="E197" s="2"/>
      <c r="F197" s="2"/>
      <c r="G197" s="2"/>
      <c r="H197" s="2"/>
    </row>
    <row r="198" spans="1:8">
      <c r="A198" s="2"/>
      <c r="B198" s="2"/>
      <c r="C198" s="2"/>
      <c r="D198" s="2"/>
      <c r="E198" s="2"/>
      <c r="F198" s="2"/>
      <c r="G198" s="2"/>
      <c r="H198" s="2"/>
    </row>
    <row r="199" spans="1:8">
      <c r="A199" s="2"/>
      <c r="B199" s="2"/>
      <c r="C199" s="2"/>
      <c r="D199" s="2"/>
      <c r="E199" s="2"/>
      <c r="F199" s="2"/>
      <c r="G199" s="2"/>
      <c r="H199" s="2"/>
    </row>
    <row r="200" spans="1:8">
      <c r="A200" s="2"/>
      <c r="B200" s="2"/>
      <c r="C200" s="2"/>
      <c r="D200" s="2"/>
      <c r="E200" s="2"/>
      <c r="F200" s="2"/>
      <c r="G200" s="2"/>
      <c r="H200" s="2"/>
    </row>
    <row r="201" spans="1:8">
      <c r="A201" s="2"/>
      <c r="B201" s="2"/>
      <c r="C201" s="2"/>
      <c r="D201" s="2"/>
      <c r="E201" s="2"/>
      <c r="F201" s="2"/>
      <c r="G201" s="2"/>
      <c r="H201" s="2"/>
    </row>
    <row r="202" spans="1:8">
      <c r="A202" s="2"/>
      <c r="B202" s="2"/>
      <c r="C202" s="2"/>
      <c r="D202" s="2"/>
      <c r="E202" s="2"/>
      <c r="F202" s="2"/>
      <c r="G202" s="2"/>
      <c r="H202" s="2"/>
    </row>
    <row r="203" spans="1:8">
      <c r="A203" s="2"/>
      <c r="B203" s="2"/>
      <c r="C203" s="2"/>
      <c r="D203" s="2"/>
      <c r="E203" s="2"/>
      <c r="F203" s="2"/>
      <c r="G203" s="2"/>
      <c r="H203" s="2"/>
    </row>
    <row r="204" spans="1:8">
      <c r="A204" s="2"/>
      <c r="B204" s="2"/>
      <c r="C204" s="2"/>
      <c r="D204" s="2"/>
      <c r="E204" s="2"/>
      <c r="F204" s="2"/>
      <c r="G204" s="2"/>
      <c r="H204" s="2"/>
    </row>
    <row r="205" spans="1:8">
      <c r="A205" s="2"/>
      <c r="B205" s="2"/>
      <c r="C205" s="2"/>
      <c r="D205" s="2"/>
      <c r="E205" s="2"/>
      <c r="F205" s="2"/>
      <c r="G205" s="2"/>
      <c r="H205" s="2"/>
    </row>
    <row r="206" spans="1:8">
      <c r="A206" s="2"/>
      <c r="B206" s="2"/>
      <c r="C206" s="2"/>
      <c r="D206" s="2"/>
      <c r="E206" s="2"/>
      <c r="F206" s="2"/>
      <c r="G206" s="2"/>
      <c r="H206" s="2"/>
    </row>
    <row r="207" spans="1:8">
      <c r="A207" s="2"/>
      <c r="B207" s="2"/>
      <c r="C207" s="2"/>
      <c r="D207" s="2"/>
      <c r="E207" s="2"/>
      <c r="F207" s="2"/>
      <c r="G207" s="2"/>
      <c r="H207" s="2"/>
    </row>
    <row r="208" spans="1:8">
      <c r="A208" s="2"/>
      <c r="B208" s="2"/>
      <c r="C208" s="2"/>
      <c r="D208" s="2"/>
      <c r="E208" s="2"/>
      <c r="F208" s="2"/>
      <c r="G208" s="2"/>
      <c r="H208" s="2"/>
    </row>
    <row r="209" spans="1:8">
      <c r="A209" s="2"/>
      <c r="B209" s="2"/>
      <c r="C209" s="2"/>
      <c r="D209" s="2"/>
      <c r="E209" s="2"/>
      <c r="F209" s="2"/>
      <c r="G209" s="2"/>
      <c r="H209" s="2"/>
    </row>
    <row r="210" spans="1:8">
      <c r="A210" s="2"/>
      <c r="B210" s="2"/>
      <c r="C210" s="2"/>
      <c r="D210" s="2"/>
      <c r="E210" s="2"/>
      <c r="F210" s="2"/>
      <c r="G210" s="2"/>
      <c r="H210" s="2"/>
    </row>
    <row r="211" spans="1:8">
      <c r="A211" s="2"/>
      <c r="B211" s="2"/>
      <c r="C211" s="2"/>
      <c r="D211" s="2"/>
      <c r="E211" s="2"/>
      <c r="F211" s="2"/>
      <c r="G211" s="2"/>
      <c r="H211" s="2"/>
    </row>
    <row r="212" spans="1:8">
      <c r="A212" s="2"/>
      <c r="B212" s="2"/>
      <c r="C212" s="2"/>
      <c r="D212" s="2"/>
      <c r="E212" s="2"/>
      <c r="F212" s="2"/>
      <c r="G212" s="2"/>
      <c r="H212" s="2"/>
    </row>
    <row r="213" spans="1:8">
      <c r="A213" s="2"/>
      <c r="B213" s="2"/>
      <c r="C213" s="2"/>
      <c r="D213" s="2"/>
      <c r="E213" s="2"/>
      <c r="F213" s="2"/>
      <c r="G213" s="2"/>
      <c r="H213" s="2"/>
    </row>
    <row r="214" spans="1:8">
      <c r="A214" s="2"/>
      <c r="B214" s="2"/>
      <c r="C214" s="2"/>
      <c r="D214" s="2"/>
      <c r="E214" s="2"/>
      <c r="F214" s="2"/>
      <c r="G214" s="2"/>
      <c r="H214" s="2"/>
    </row>
  </sheetData>
  <mergeCells count="3">
    <mergeCell ref="D3:N3"/>
    <mergeCell ref="D4:N4"/>
    <mergeCell ref="D5:O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3:W106"/>
  <sheetViews>
    <sheetView workbookViewId="0">
      <selection activeCell="A85" sqref="A85"/>
    </sheetView>
  </sheetViews>
  <sheetFormatPr baseColWidth="10" defaultRowHeight="15"/>
  <cols>
    <col min="1" max="3" width="9.7109375" customWidth="1"/>
    <col min="4" max="4" width="37.7109375" customWidth="1"/>
    <col min="5" max="8" width="10.7109375" customWidth="1"/>
    <col min="9" max="18" width="8.7109375" customWidth="1"/>
    <col min="19" max="19" width="11" customWidth="1"/>
    <col min="20" max="20" width="10" customWidth="1"/>
    <col min="21" max="21" width="10.5703125" customWidth="1"/>
    <col min="22" max="22" width="2.8554687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20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3" t="s">
        <v>15</v>
      </c>
      <c r="B13" s="9">
        <v>1300</v>
      </c>
      <c r="C13" s="9">
        <v>1320</v>
      </c>
      <c r="D13" s="3" t="s">
        <v>16</v>
      </c>
      <c r="E13" s="7">
        <v>1968540</v>
      </c>
      <c r="F13" s="7"/>
      <c r="G13" s="7">
        <v>124197</v>
      </c>
      <c r="H13" s="7">
        <f>E13+F13-G13</f>
        <v>1844343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5">
        <v>1844343</v>
      </c>
      <c r="U13" s="5">
        <f>SUM(I13:T13)</f>
        <v>1844343</v>
      </c>
      <c r="W13" s="1">
        <f>H13-U13</f>
        <v>0</v>
      </c>
    </row>
    <row r="14" spans="1:23">
      <c r="A14" s="3"/>
      <c r="B14" s="9"/>
      <c r="C14" s="9"/>
      <c r="D14" s="3" t="s">
        <v>17</v>
      </c>
      <c r="E14" s="7"/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W14" s="1">
        <f t="shared" ref="W14:W77" si="0">H14-U14</f>
        <v>0</v>
      </c>
    </row>
    <row r="15" spans="1:23">
      <c r="A15" s="3" t="s">
        <v>225</v>
      </c>
      <c r="B15" s="9">
        <v>1500</v>
      </c>
      <c r="C15" s="9">
        <v>1520</v>
      </c>
      <c r="D15" s="3" t="s">
        <v>226</v>
      </c>
      <c r="E15" s="7">
        <v>284958.46000000002</v>
      </c>
      <c r="F15" s="7"/>
      <c r="G15" s="7">
        <v>134152.46</v>
      </c>
      <c r="H15" s="7">
        <f t="shared" ref="H15:H77" si="1">E15+F15-G15</f>
        <v>150806.00000000003</v>
      </c>
      <c r="I15" s="4">
        <v>0</v>
      </c>
      <c r="J15" s="5">
        <v>29742</v>
      </c>
      <c r="K15" s="4">
        <v>0</v>
      </c>
      <c r="L15" s="4">
        <v>0</v>
      </c>
      <c r="M15" s="4">
        <v>0</v>
      </c>
      <c r="N15" s="5">
        <v>25796</v>
      </c>
      <c r="O15" s="5">
        <v>43785</v>
      </c>
      <c r="P15" s="5">
        <v>13705</v>
      </c>
      <c r="Q15" s="5">
        <v>25310</v>
      </c>
      <c r="R15" s="5">
        <v>12468</v>
      </c>
      <c r="S15" s="4">
        <v>0</v>
      </c>
      <c r="T15" s="4">
        <v>0</v>
      </c>
      <c r="U15" s="5">
        <f t="shared" ref="U15:U78" si="2">SUM(I15:T15)</f>
        <v>150806</v>
      </c>
      <c r="W15" s="1">
        <f t="shared" si="0"/>
        <v>0</v>
      </c>
    </row>
    <row r="16" spans="1:23" ht="24.75">
      <c r="A16" s="3" t="s">
        <v>241</v>
      </c>
      <c r="B16" s="9">
        <v>1600</v>
      </c>
      <c r="C16" s="9">
        <v>1610</v>
      </c>
      <c r="D16" s="22" t="s">
        <v>242</v>
      </c>
      <c r="E16" s="7">
        <v>65000</v>
      </c>
      <c r="F16" s="7"/>
      <c r="G16" s="7">
        <v>65000</v>
      </c>
      <c r="H16" s="7">
        <f t="shared" si="1"/>
        <v>0</v>
      </c>
      <c r="I16" s="4"/>
      <c r="J16" s="5"/>
      <c r="K16" s="4"/>
      <c r="L16" s="4"/>
      <c r="M16" s="4"/>
      <c r="N16" s="5"/>
      <c r="O16" s="5"/>
      <c r="P16" s="5"/>
      <c r="Q16" s="5"/>
      <c r="R16" s="5"/>
      <c r="S16" s="4"/>
      <c r="T16" s="4"/>
      <c r="U16" s="5">
        <f t="shared" si="2"/>
        <v>0</v>
      </c>
      <c r="W16" s="1">
        <f t="shared" si="0"/>
        <v>0</v>
      </c>
    </row>
    <row r="17" spans="1:23">
      <c r="A17" s="3" t="s">
        <v>217</v>
      </c>
      <c r="B17" s="9">
        <v>1700</v>
      </c>
      <c r="C17" s="9">
        <v>1710</v>
      </c>
      <c r="D17" s="22" t="s">
        <v>243</v>
      </c>
      <c r="E17" s="7">
        <v>87718</v>
      </c>
      <c r="F17" s="7"/>
      <c r="G17" s="7">
        <v>87718</v>
      </c>
      <c r="H17" s="7">
        <f t="shared" si="1"/>
        <v>0</v>
      </c>
      <c r="I17" s="4"/>
      <c r="J17" s="5"/>
      <c r="K17" s="4"/>
      <c r="L17" s="4"/>
      <c r="M17" s="4"/>
      <c r="N17" s="5"/>
      <c r="O17" s="5"/>
      <c r="P17" s="5"/>
      <c r="Q17" s="5"/>
      <c r="R17" s="5"/>
      <c r="S17" s="4"/>
      <c r="T17" s="4"/>
      <c r="U17" s="5">
        <f t="shared" si="2"/>
        <v>0</v>
      </c>
      <c r="W17" s="1">
        <f t="shared" si="0"/>
        <v>0</v>
      </c>
    </row>
    <row r="18" spans="1:23">
      <c r="A18" s="3" t="s">
        <v>22</v>
      </c>
      <c r="B18" s="9">
        <v>1800</v>
      </c>
      <c r="C18" s="9">
        <v>1810</v>
      </c>
      <c r="D18" s="3" t="s">
        <v>23</v>
      </c>
      <c r="E18" s="7"/>
      <c r="F18" s="7"/>
      <c r="G18" s="7"/>
      <c r="H18" s="7">
        <f t="shared" si="1"/>
        <v>0</v>
      </c>
      <c r="I18" s="4">
        <v>0</v>
      </c>
      <c r="J18" s="5">
        <v>40977</v>
      </c>
      <c r="K18" s="5">
        <v>42010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5">
        <v>-82987</v>
      </c>
      <c r="S18" s="4">
        <v>0</v>
      </c>
      <c r="T18" s="4">
        <v>0</v>
      </c>
      <c r="U18" s="5">
        <f t="shared" si="2"/>
        <v>0</v>
      </c>
      <c r="W18" s="1">
        <f t="shared" si="0"/>
        <v>0</v>
      </c>
    </row>
    <row r="19" spans="1:23">
      <c r="A19" s="3" t="s">
        <v>24</v>
      </c>
      <c r="B19" s="9">
        <v>2100</v>
      </c>
      <c r="C19" s="9">
        <v>2110</v>
      </c>
      <c r="D19" s="3" t="s">
        <v>25</v>
      </c>
      <c r="E19" s="7">
        <v>240482</v>
      </c>
      <c r="F19" s="7">
        <v>86894.04</v>
      </c>
      <c r="G19" s="7"/>
      <c r="H19" s="7">
        <f t="shared" si="1"/>
        <v>327376.03999999998</v>
      </c>
      <c r="I19" s="4">
        <v>0</v>
      </c>
      <c r="J19" s="5">
        <v>43742.03</v>
      </c>
      <c r="K19" s="4">
        <v>0</v>
      </c>
      <c r="L19" s="4">
        <v>0</v>
      </c>
      <c r="M19" s="5">
        <v>43142.91</v>
      </c>
      <c r="N19" s="4">
        <v>0</v>
      </c>
      <c r="O19" s="5">
        <v>6378.8</v>
      </c>
      <c r="P19" s="5">
        <v>70750.14</v>
      </c>
      <c r="Q19" s="5">
        <v>1581.39</v>
      </c>
      <c r="R19" s="5">
        <v>1450</v>
      </c>
      <c r="S19" s="5">
        <v>160098.76999999999</v>
      </c>
      <c r="T19" s="4">
        <v>232</v>
      </c>
      <c r="U19" s="5">
        <f t="shared" si="2"/>
        <v>327376.04000000004</v>
      </c>
      <c r="W19" s="1">
        <f t="shared" si="0"/>
        <v>0</v>
      </c>
    </row>
    <row r="20" spans="1:23">
      <c r="A20" s="3"/>
      <c r="B20" s="9"/>
      <c r="C20" s="9"/>
      <c r="D20" s="3" t="s">
        <v>26</v>
      </c>
      <c r="E20" s="7"/>
      <c r="F20" s="7"/>
      <c r="G20" s="7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W20" s="1">
        <f t="shared" si="0"/>
        <v>0</v>
      </c>
    </row>
    <row r="21" spans="1:23">
      <c r="A21" s="3" t="s">
        <v>27</v>
      </c>
      <c r="B21" s="9">
        <v>2100</v>
      </c>
      <c r="C21" s="9">
        <v>2120</v>
      </c>
      <c r="D21" s="3" t="s">
        <v>28</v>
      </c>
      <c r="E21" s="7">
        <v>58500</v>
      </c>
      <c r="F21" s="7">
        <v>19701.77</v>
      </c>
      <c r="G21" s="7"/>
      <c r="H21" s="7">
        <f t="shared" si="1"/>
        <v>78201.77</v>
      </c>
      <c r="I21" s="4">
        <v>0</v>
      </c>
      <c r="J21" s="4">
        <v>0</v>
      </c>
      <c r="K21" s="4">
        <v>0</v>
      </c>
      <c r="L21" s="5">
        <v>14871.9</v>
      </c>
      <c r="M21" s="4">
        <v>0</v>
      </c>
      <c r="N21" s="4">
        <v>0</v>
      </c>
      <c r="O21" s="5">
        <v>10467</v>
      </c>
      <c r="P21" s="4">
        <v>0</v>
      </c>
      <c r="Q21" s="5">
        <v>24590.19</v>
      </c>
      <c r="R21" s="5">
        <v>21509.88</v>
      </c>
      <c r="S21" s="5">
        <v>6762.8</v>
      </c>
      <c r="T21" s="4">
        <v>0</v>
      </c>
      <c r="U21" s="5">
        <f t="shared" si="2"/>
        <v>78201.77</v>
      </c>
      <c r="W21" s="1">
        <f t="shared" si="0"/>
        <v>0</v>
      </c>
    </row>
    <row r="22" spans="1:23">
      <c r="A22" s="3"/>
      <c r="B22" s="9"/>
      <c r="C22" s="9"/>
      <c r="D22" s="3" t="s">
        <v>29</v>
      </c>
      <c r="E22" s="7"/>
      <c r="F22" s="7"/>
      <c r="G22" s="7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W22" s="1">
        <f t="shared" si="0"/>
        <v>0</v>
      </c>
    </row>
    <row r="23" spans="1:23">
      <c r="A23" s="3" t="s">
        <v>154</v>
      </c>
      <c r="B23" s="9">
        <v>2100</v>
      </c>
      <c r="C23" s="9">
        <v>2140</v>
      </c>
      <c r="D23" s="3" t="s">
        <v>227</v>
      </c>
      <c r="E23" s="7"/>
      <c r="F23" s="7">
        <v>2548.0100000000002</v>
      </c>
      <c r="G23" s="7"/>
      <c r="H23" s="7">
        <f t="shared" si="1"/>
        <v>2548.0100000000002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v>2548.0100000000002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5">
        <f t="shared" si="2"/>
        <v>2548.0100000000002</v>
      </c>
      <c r="W23" s="1">
        <f t="shared" si="0"/>
        <v>0</v>
      </c>
    </row>
    <row r="24" spans="1:23">
      <c r="A24" s="3"/>
      <c r="B24" s="9"/>
      <c r="C24" s="9"/>
      <c r="D24" s="3" t="s">
        <v>228</v>
      </c>
      <c r="E24" s="7"/>
      <c r="F24" s="7"/>
      <c r="G24" s="7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W24" s="1">
        <f t="shared" si="0"/>
        <v>0</v>
      </c>
    </row>
    <row r="25" spans="1:23">
      <c r="A25" s="3"/>
      <c r="B25" s="9"/>
      <c r="C25" s="9"/>
      <c r="D25" s="3" t="s">
        <v>229</v>
      </c>
      <c r="E25" s="7"/>
      <c r="F25" s="7"/>
      <c r="G25" s="7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W25" s="1">
        <f t="shared" si="0"/>
        <v>0</v>
      </c>
    </row>
    <row r="26" spans="1:23">
      <c r="A26" s="3" t="s">
        <v>30</v>
      </c>
      <c r="B26" s="9">
        <v>2100</v>
      </c>
      <c r="C26" s="9">
        <v>2150</v>
      </c>
      <c r="D26" s="3" t="s">
        <v>31</v>
      </c>
      <c r="E26" s="7"/>
      <c r="F26" s="7">
        <v>73401</v>
      </c>
      <c r="G26" s="7"/>
      <c r="H26" s="7">
        <f t="shared" si="1"/>
        <v>73401</v>
      </c>
      <c r="I26" s="4">
        <v>0</v>
      </c>
      <c r="J26" s="4">
        <v>0</v>
      </c>
      <c r="K26" s="4">
        <v>478.5</v>
      </c>
      <c r="L26" s="5">
        <v>1519.6</v>
      </c>
      <c r="M26" s="5">
        <v>15254</v>
      </c>
      <c r="N26" s="5">
        <v>9160.52</v>
      </c>
      <c r="O26" s="5">
        <v>1432</v>
      </c>
      <c r="P26" s="4">
        <v>341</v>
      </c>
      <c r="Q26" s="5">
        <v>23628.97</v>
      </c>
      <c r="R26" s="4">
        <v>928</v>
      </c>
      <c r="S26" s="5">
        <v>5706.01</v>
      </c>
      <c r="T26" s="5">
        <v>14952.4</v>
      </c>
      <c r="U26" s="5">
        <f t="shared" si="2"/>
        <v>73401</v>
      </c>
      <c r="W26" s="1">
        <f t="shared" si="0"/>
        <v>0</v>
      </c>
    </row>
    <row r="27" spans="1:23">
      <c r="A27" s="3" t="s">
        <v>32</v>
      </c>
      <c r="B27" s="9">
        <v>2100</v>
      </c>
      <c r="C27" s="9">
        <v>2160</v>
      </c>
      <c r="D27" s="3" t="s">
        <v>33</v>
      </c>
      <c r="E27" s="7">
        <v>41000</v>
      </c>
      <c r="F27" s="7"/>
      <c r="G27" s="7">
        <v>35102.78</v>
      </c>
      <c r="H27" s="7">
        <f t="shared" si="1"/>
        <v>5897.2200000000012</v>
      </c>
      <c r="I27" s="4">
        <v>0</v>
      </c>
      <c r="J27" s="4">
        <v>0</v>
      </c>
      <c r="K27" s="4">
        <v>0</v>
      </c>
      <c r="L27" s="4">
        <v>0</v>
      </c>
      <c r="M27" s="5">
        <v>3255.1</v>
      </c>
      <c r="N27" s="4">
        <v>0</v>
      </c>
      <c r="O27" s="4">
        <v>216.02</v>
      </c>
      <c r="P27" s="4">
        <v>880.21</v>
      </c>
      <c r="Q27" s="4">
        <v>0</v>
      </c>
      <c r="R27" s="4">
        <v>0</v>
      </c>
      <c r="S27" s="4">
        <v>0</v>
      </c>
      <c r="T27" s="5">
        <v>1545.89</v>
      </c>
      <c r="U27" s="5">
        <f t="shared" si="2"/>
        <v>5897.22</v>
      </c>
      <c r="W27" s="1">
        <f t="shared" si="0"/>
        <v>0</v>
      </c>
    </row>
    <row r="28" spans="1:23">
      <c r="A28" s="3" t="s">
        <v>156</v>
      </c>
      <c r="B28" s="9">
        <v>2100</v>
      </c>
      <c r="C28" s="9">
        <v>2180</v>
      </c>
      <c r="D28" s="3" t="s">
        <v>230</v>
      </c>
      <c r="E28" s="7"/>
      <c r="F28" s="7">
        <v>67575</v>
      </c>
      <c r="G28" s="7"/>
      <c r="H28" s="7">
        <f t="shared" si="1"/>
        <v>67575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5">
        <v>67575</v>
      </c>
      <c r="Q28" s="4">
        <v>0</v>
      </c>
      <c r="R28" s="4">
        <v>0</v>
      </c>
      <c r="S28" s="4">
        <v>0</v>
      </c>
      <c r="T28" s="4">
        <v>0</v>
      </c>
      <c r="U28" s="5">
        <f t="shared" si="2"/>
        <v>67575</v>
      </c>
      <c r="W28" s="1">
        <f t="shared" si="0"/>
        <v>0</v>
      </c>
    </row>
    <row r="29" spans="1:23">
      <c r="A29" s="3"/>
      <c r="B29" s="9"/>
      <c r="C29" s="9"/>
      <c r="D29" s="3" t="s">
        <v>231</v>
      </c>
      <c r="E29" s="7"/>
      <c r="F29" s="7"/>
      <c r="G29" s="7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W29" s="1">
        <f t="shared" si="0"/>
        <v>0</v>
      </c>
    </row>
    <row r="30" spans="1:23">
      <c r="A30" s="3" t="s">
        <v>34</v>
      </c>
      <c r="B30" s="9">
        <v>2200</v>
      </c>
      <c r="C30" s="9">
        <v>2210</v>
      </c>
      <c r="D30" s="3" t="s">
        <v>35</v>
      </c>
      <c r="E30" s="7">
        <v>60000</v>
      </c>
      <c r="F30" s="7"/>
      <c r="G30" s="7">
        <v>6948.02</v>
      </c>
      <c r="H30" s="7">
        <f t="shared" si="1"/>
        <v>53051.979999999996</v>
      </c>
      <c r="I30" s="4">
        <v>0</v>
      </c>
      <c r="J30" s="4">
        <v>0</v>
      </c>
      <c r="K30" s="4">
        <v>0</v>
      </c>
      <c r="L30" s="5">
        <v>8700</v>
      </c>
      <c r="M30" s="4">
        <v>326</v>
      </c>
      <c r="N30" s="4">
        <v>0</v>
      </c>
      <c r="O30" s="5">
        <v>10749.41</v>
      </c>
      <c r="P30" s="5">
        <v>11059.36</v>
      </c>
      <c r="Q30" s="4">
        <v>708</v>
      </c>
      <c r="R30" s="4">
        <v>0</v>
      </c>
      <c r="S30" s="5">
        <v>4707.7</v>
      </c>
      <c r="T30" s="5">
        <v>16801.509999999998</v>
      </c>
      <c r="U30" s="5">
        <f t="shared" si="2"/>
        <v>53051.979999999996</v>
      </c>
      <c r="W30" s="1">
        <f t="shared" si="0"/>
        <v>0</v>
      </c>
    </row>
    <row r="31" spans="1:23">
      <c r="A31" s="3" t="s">
        <v>43</v>
      </c>
      <c r="B31" s="9">
        <v>2400</v>
      </c>
      <c r="C31" s="9">
        <v>2420</v>
      </c>
      <c r="D31" s="3" t="s">
        <v>44</v>
      </c>
      <c r="E31" s="7">
        <v>250000</v>
      </c>
      <c r="F31" s="7"/>
      <c r="G31" s="7">
        <v>198962</v>
      </c>
      <c r="H31" s="7">
        <f t="shared" si="1"/>
        <v>51038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5">
        <v>14266.84</v>
      </c>
      <c r="Q31" s="4">
        <v>0</v>
      </c>
      <c r="R31" s="4">
        <v>0</v>
      </c>
      <c r="S31" s="5">
        <v>30160</v>
      </c>
      <c r="T31" s="5">
        <v>6611.16</v>
      </c>
      <c r="U31" s="5">
        <f t="shared" si="2"/>
        <v>51038</v>
      </c>
      <c r="W31" s="1">
        <f t="shared" si="0"/>
        <v>0</v>
      </c>
    </row>
    <row r="32" spans="1:23">
      <c r="A32" s="3" t="s">
        <v>49</v>
      </c>
      <c r="B32" s="9">
        <v>2400</v>
      </c>
      <c r="C32" s="9">
        <v>2460</v>
      </c>
      <c r="D32" s="3" t="s">
        <v>50</v>
      </c>
      <c r="E32" s="7">
        <v>55000</v>
      </c>
      <c r="F32" s="7">
        <v>175285.76000000001</v>
      </c>
      <c r="G32" s="7"/>
      <c r="H32" s="7">
        <f t="shared" si="1"/>
        <v>230285.76</v>
      </c>
      <c r="I32" s="4">
        <v>0</v>
      </c>
      <c r="J32" s="4">
        <v>0</v>
      </c>
      <c r="K32" s="5">
        <v>12716.74</v>
      </c>
      <c r="L32" s="5">
        <v>1740</v>
      </c>
      <c r="M32" s="4">
        <v>0</v>
      </c>
      <c r="N32" s="4">
        <v>0</v>
      </c>
      <c r="O32" s="5">
        <v>68842.820000000007</v>
      </c>
      <c r="P32" s="5">
        <v>15838.38</v>
      </c>
      <c r="Q32" s="5">
        <v>25506.62</v>
      </c>
      <c r="R32" s="4">
        <v>0</v>
      </c>
      <c r="S32" s="5">
        <v>42015.199999999997</v>
      </c>
      <c r="T32" s="4">
        <v>0</v>
      </c>
      <c r="U32" s="5">
        <f t="shared" si="2"/>
        <v>166659.76</v>
      </c>
      <c r="W32" s="1">
        <f t="shared" si="0"/>
        <v>63626</v>
      </c>
    </row>
    <row r="33" spans="1:23">
      <c r="A33" s="3" t="s">
        <v>55</v>
      </c>
      <c r="B33" s="9">
        <v>2400</v>
      </c>
      <c r="C33" s="9">
        <v>2490</v>
      </c>
      <c r="D33" s="3" t="s">
        <v>56</v>
      </c>
      <c r="E33" s="7">
        <v>75000</v>
      </c>
      <c r="F33" s="7">
        <v>532139.49</v>
      </c>
      <c r="G33" s="7"/>
      <c r="H33" s="7">
        <f t="shared" si="1"/>
        <v>607139.49</v>
      </c>
      <c r="I33" s="4">
        <v>0</v>
      </c>
      <c r="J33" s="5">
        <v>10410.89</v>
      </c>
      <c r="K33" s="5">
        <v>113604.62</v>
      </c>
      <c r="L33" s="5">
        <v>1972</v>
      </c>
      <c r="M33" s="5">
        <v>38006.25</v>
      </c>
      <c r="N33" s="5">
        <v>8352</v>
      </c>
      <c r="O33" s="5">
        <v>24511.79</v>
      </c>
      <c r="P33" s="5">
        <v>83920.74</v>
      </c>
      <c r="Q33" s="4">
        <v>0</v>
      </c>
      <c r="R33" s="5">
        <v>12876</v>
      </c>
      <c r="S33" s="5">
        <v>164686.64000000001</v>
      </c>
      <c r="T33" s="5">
        <v>148798.56</v>
      </c>
      <c r="U33" s="5">
        <f t="shared" si="2"/>
        <v>607139.49</v>
      </c>
      <c r="W33" s="1">
        <f t="shared" si="0"/>
        <v>0</v>
      </c>
    </row>
    <row r="34" spans="1:23">
      <c r="A34" s="3"/>
      <c r="B34" s="9"/>
      <c r="C34" s="9"/>
      <c r="D34" s="3" t="s">
        <v>57</v>
      </c>
      <c r="E34" s="7"/>
      <c r="F34" s="7"/>
      <c r="G34" s="7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W34" s="1">
        <f t="shared" si="0"/>
        <v>0</v>
      </c>
    </row>
    <row r="35" spans="1:23">
      <c r="A35" s="3" t="s">
        <v>67</v>
      </c>
      <c r="B35" s="9">
        <v>2600</v>
      </c>
      <c r="C35" s="9">
        <v>2610</v>
      </c>
      <c r="D35" s="3" t="s">
        <v>66</v>
      </c>
      <c r="E35" s="7">
        <v>990310.66</v>
      </c>
      <c r="F35" s="7"/>
      <c r="G35" s="7">
        <v>172204.61</v>
      </c>
      <c r="H35" s="7">
        <f t="shared" si="1"/>
        <v>818106.05</v>
      </c>
      <c r="I35" s="4">
        <v>0</v>
      </c>
      <c r="J35" s="5">
        <v>153322.04999999999</v>
      </c>
      <c r="K35" s="5">
        <v>94004.79</v>
      </c>
      <c r="L35" s="5">
        <v>47934.38</v>
      </c>
      <c r="M35" s="5">
        <v>157021.75</v>
      </c>
      <c r="N35" s="5">
        <v>82087.039999999994</v>
      </c>
      <c r="O35" s="5">
        <v>81376.91</v>
      </c>
      <c r="P35" s="5">
        <v>35472.18</v>
      </c>
      <c r="Q35" s="5">
        <v>23538.28</v>
      </c>
      <c r="R35" s="5">
        <v>40167.72</v>
      </c>
      <c r="S35" s="5">
        <v>17978.61</v>
      </c>
      <c r="T35" s="5">
        <v>85202.34</v>
      </c>
      <c r="U35" s="5">
        <f t="shared" si="2"/>
        <v>818106.05</v>
      </c>
      <c r="W35" s="1">
        <f t="shared" si="0"/>
        <v>0</v>
      </c>
    </row>
    <row r="36" spans="1:23">
      <c r="A36" s="3" t="s">
        <v>70</v>
      </c>
      <c r="B36" s="9">
        <v>2900</v>
      </c>
      <c r="C36" s="9">
        <v>2910</v>
      </c>
      <c r="D36" s="3" t="s">
        <v>71</v>
      </c>
      <c r="E36" s="7">
        <v>10000</v>
      </c>
      <c r="F36" s="7"/>
      <c r="G36" s="7">
        <v>856.02</v>
      </c>
      <c r="H36" s="7">
        <f t="shared" si="1"/>
        <v>9143.98</v>
      </c>
      <c r="I36" s="4">
        <v>0</v>
      </c>
      <c r="J36" s="4">
        <v>0</v>
      </c>
      <c r="K36" s="4">
        <v>0</v>
      </c>
      <c r="L36" s="4">
        <v>0</v>
      </c>
      <c r="M36" s="5">
        <v>4571.99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5">
        <v>4571.99</v>
      </c>
      <c r="T36" s="4">
        <v>0</v>
      </c>
      <c r="U36" s="5">
        <f t="shared" si="2"/>
        <v>9143.98</v>
      </c>
      <c r="W36" s="1">
        <f t="shared" si="0"/>
        <v>0</v>
      </c>
    </row>
    <row r="37" spans="1:23">
      <c r="A37" s="3" t="s">
        <v>72</v>
      </c>
      <c r="B37" s="9">
        <v>2900</v>
      </c>
      <c r="C37" s="9">
        <v>2920</v>
      </c>
      <c r="D37" s="3" t="s">
        <v>73</v>
      </c>
      <c r="E37" s="7">
        <v>10000</v>
      </c>
      <c r="F37" s="7">
        <v>50320</v>
      </c>
      <c r="G37" s="7"/>
      <c r="H37" s="7">
        <f t="shared" si="1"/>
        <v>60320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5">
        <v>60320</v>
      </c>
      <c r="R37" s="4">
        <v>0</v>
      </c>
      <c r="S37" s="4">
        <v>0</v>
      </c>
      <c r="T37" s="4">
        <v>0</v>
      </c>
      <c r="U37" s="5">
        <f t="shared" si="2"/>
        <v>60320</v>
      </c>
      <c r="W37" s="1">
        <f t="shared" si="0"/>
        <v>0</v>
      </c>
    </row>
    <row r="38" spans="1:23">
      <c r="A38" s="3"/>
      <c r="B38" s="9"/>
      <c r="C38" s="9"/>
      <c r="D38" s="3" t="s">
        <v>74</v>
      </c>
      <c r="E38" s="7"/>
      <c r="F38" s="7"/>
      <c r="G38" s="7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W38" s="1">
        <f t="shared" si="0"/>
        <v>0</v>
      </c>
    </row>
    <row r="39" spans="1:23" ht="36">
      <c r="A39" s="3" t="s">
        <v>78</v>
      </c>
      <c r="B39" s="9">
        <v>2900</v>
      </c>
      <c r="C39" s="9">
        <v>2940</v>
      </c>
      <c r="D39" s="11" t="s">
        <v>244</v>
      </c>
      <c r="E39" s="5">
        <v>13480</v>
      </c>
      <c r="F39" s="7"/>
      <c r="G39" s="7">
        <v>13480</v>
      </c>
      <c r="H39" s="7">
        <f t="shared" si="1"/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>
        <f t="shared" si="2"/>
        <v>0</v>
      </c>
      <c r="W39" s="1">
        <f t="shared" si="0"/>
        <v>0</v>
      </c>
    </row>
    <row r="40" spans="1:23">
      <c r="A40" s="3" t="s">
        <v>81</v>
      </c>
      <c r="B40" s="9">
        <v>2900</v>
      </c>
      <c r="C40" s="9">
        <v>2960</v>
      </c>
      <c r="D40" s="3" t="s">
        <v>73</v>
      </c>
      <c r="E40" s="7">
        <v>80400</v>
      </c>
      <c r="F40" s="7">
        <v>58280.639999999999</v>
      </c>
      <c r="G40" s="7"/>
      <c r="H40" s="7">
        <f t="shared" si="1"/>
        <v>138680.64000000001</v>
      </c>
      <c r="I40" s="4">
        <v>0</v>
      </c>
      <c r="J40" s="5">
        <v>31538.04</v>
      </c>
      <c r="K40" s="5">
        <v>1291.9100000000001</v>
      </c>
      <c r="L40" s="5">
        <v>2100.02</v>
      </c>
      <c r="M40" s="5">
        <v>2965.01</v>
      </c>
      <c r="N40" s="4">
        <v>426.88</v>
      </c>
      <c r="O40" s="5">
        <v>5262</v>
      </c>
      <c r="P40" s="5">
        <v>15022.13</v>
      </c>
      <c r="Q40" s="5">
        <v>6256.82</v>
      </c>
      <c r="R40" s="5">
        <v>25340.83</v>
      </c>
      <c r="S40" s="5">
        <v>1849.99</v>
      </c>
      <c r="T40" s="5">
        <v>46627.01</v>
      </c>
      <c r="U40" s="5">
        <f t="shared" si="2"/>
        <v>138680.64000000001</v>
      </c>
      <c r="W40" s="1">
        <f t="shared" si="0"/>
        <v>0</v>
      </c>
    </row>
    <row r="41" spans="1:23">
      <c r="A41" s="3"/>
      <c r="B41" s="9"/>
      <c r="C41" s="9"/>
      <c r="D41" s="3" t="s">
        <v>82</v>
      </c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W41" s="1">
        <f t="shared" si="0"/>
        <v>0</v>
      </c>
    </row>
    <row r="42" spans="1:23">
      <c r="A42" s="3" t="s">
        <v>203</v>
      </c>
      <c r="B42" s="9">
        <v>2900</v>
      </c>
      <c r="C42" s="9">
        <v>2980</v>
      </c>
      <c r="D42" s="3" t="s">
        <v>73</v>
      </c>
      <c r="E42" s="7">
        <v>96500</v>
      </c>
      <c r="F42" s="7"/>
      <c r="G42" s="7">
        <v>88306</v>
      </c>
      <c r="H42" s="7">
        <f t="shared" si="1"/>
        <v>8194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v>2013.91</v>
      </c>
      <c r="P42" s="4">
        <v>0</v>
      </c>
      <c r="Q42" s="5">
        <v>1378.08</v>
      </c>
      <c r="R42" s="5">
        <v>3700.01</v>
      </c>
      <c r="S42" s="5">
        <v>1102</v>
      </c>
      <c r="T42" s="4">
        <v>0</v>
      </c>
      <c r="U42" s="5">
        <f t="shared" si="2"/>
        <v>8194</v>
      </c>
      <c r="W42" s="1">
        <f t="shared" si="0"/>
        <v>0</v>
      </c>
    </row>
    <row r="43" spans="1:23">
      <c r="A43" s="3"/>
      <c r="B43" s="9"/>
      <c r="C43" s="9"/>
      <c r="D43" s="3" t="s">
        <v>204</v>
      </c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W43" s="1">
        <f t="shared" si="0"/>
        <v>0</v>
      </c>
    </row>
    <row r="44" spans="1:23">
      <c r="A44" s="3" t="s">
        <v>245</v>
      </c>
      <c r="B44" s="9">
        <v>2900</v>
      </c>
      <c r="C44" s="9">
        <v>2990</v>
      </c>
      <c r="D44" s="4" t="s">
        <v>246</v>
      </c>
      <c r="E44" s="5">
        <v>7100</v>
      </c>
      <c r="F44" s="7"/>
      <c r="G44" s="7">
        <v>7100</v>
      </c>
      <c r="H44" s="7">
        <f t="shared" si="1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>
        <f t="shared" si="2"/>
        <v>0</v>
      </c>
      <c r="W44" s="1">
        <f t="shared" si="0"/>
        <v>0</v>
      </c>
    </row>
    <row r="45" spans="1:23">
      <c r="A45" s="3" t="s">
        <v>85</v>
      </c>
      <c r="B45" s="9">
        <v>3100</v>
      </c>
      <c r="C45" s="9">
        <v>3110</v>
      </c>
      <c r="D45" s="3" t="s">
        <v>86</v>
      </c>
      <c r="E45" s="7">
        <v>2147758</v>
      </c>
      <c r="F45" s="7"/>
      <c r="G45" s="7">
        <v>1878194</v>
      </c>
      <c r="H45" s="7">
        <f t="shared" si="1"/>
        <v>269564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5">
        <v>269564</v>
      </c>
      <c r="S45" s="4">
        <v>0</v>
      </c>
      <c r="T45" s="4">
        <v>0</v>
      </c>
      <c r="U45" s="5">
        <f t="shared" si="2"/>
        <v>269564</v>
      </c>
      <c r="W45" s="1">
        <f t="shared" si="0"/>
        <v>0</v>
      </c>
    </row>
    <row r="46" spans="1:23">
      <c r="A46" s="3" t="s">
        <v>91</v>
      </c>
      <c r="B46" s="9">
        <v>3100</v>
      </c>
      <c r="C46" s="9">
        <v>3170</v>
      </c>
      <c r="D46" s="3" t="s">
        <v>92</v>
      </c>
      <c r="E46" s="7"/>
      <c r="F46" s="7">
        <v>4228.2</v>
      </c>
      <c r="G46" s="7"/>
      <c r="H46" s="7">
        <f t="shared" si="1"/>
        <v>4228.2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5">
        <v>4228.2</v>
      </c>
      <c r="U46" s="5">
        <f t="shared" si="2"/>
        <v>4228.2</v>
      </c>
      <c r="W46" s="1">
        <f t="shared" si="0"/>
        <v>0</v>
      </c>
    </row>
    <row r="47" spans="1:23">
      <c r="A47" s="3"/>
      <c r="B47" s="9"/>
      <c r="C47" s="9"/>
      <c r="D47" s="3" t="s">
        <v>93</v>
      </c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W47" s="1">
        <f t="shared" si="0"/>
        <v>0</v>
      </c>
    </row>
    <row r="48" spans="1:23">
      <c r="A48" s="3" t="s">
        <v>96</v>
      </c>
      <c r="B48" s="9">
        <v>3200</v>
      </c>
      <c r="C48" s="9">
        <v>3230</v>
      </c>
      <c r="D48" s="3" t="s">
        <v>97</v>
      </c>
      <c r="E48" s="7">
        <v>185000</v>
      </c>
      <c r="F48" s="7"/>
      <c r="G48" s="7">
        <v>66414.080000000002</v>
      </c>
      <c r="H48" s="7">
        <f t="shared" si="1"/>
        <v>118585.92</v>
      </c>
      <c r="I48" s="4">
        <v>0</v>
      </c>
      <c r="J48" s="5">
        <v>1160</v>
      </c>
      <c r="K48" s="5">
        <v>5384.14</v>
      </c>
      <c r="L48" s="5">
        <v>22330</v>
      </c>
      <c r="M48" s="5">
        <v>15493.54</v>
      </c>
      <c r="N48" s="4">
        <v>696</v>
      </c>
      <c r="O48" s="5">
        <v>9856.52</v>
      </c>
      <c r="P48" s="5">
        <v>15714.52</v>
      </c>
      <c r="Q48" s="5">
        <v>12011.8</v>
      </c>
      <c r="R48" s="4">
        <v>0</v>
      </c>
      <c r="S48" s="5">
        <v>8816</v>
      </c>
      <c r="T48" s="5">
        <v>27123.4</v>
      </c>
      <c r="U48" s="5">
        <f t="shared" si="2"/>
        <v>118585.92000000001</v>
      </c>
      <c r="W48" s="1">
        <f t="shared" si="0"/>
        <v>0</v>
      </c>
    </row>
    <row r="49" spans="1:23">
      <c r="A49" s="3"/>
      <c r="B49" s="9"/>
      <c r="C49" s="9"/>
      <c r="D49" s="3" t="s">
        <v>98</v>
      </c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W49" s="1">
        <f t="shared" si="0"/>
        <v>0</v>
      </c>
    </row>
    <row r="50" spans="1:23">
      <c r="A50" s="3" t="s">
        <v>99</v>
      </c>
      <c r="B50" s="9">
        <v>3200</v>
      </c>
      <c r="C50" s="9">
        <v>3250</v>
      </c>
      <c r="D50" s="3" t="s">
        <v>100</v>
      </c>
      <c r="E50" s="7"/>
      <c r="F50" s="7">
        <v>86390</v>
      </c>
      <c r="G50" s="7"/>
      <c r="H50" s="7">
        <f t="shared" si="1"/>
        <v>86390</v>
      </c>
      <c r="I50" s="4">
        <v>0</v>
      </c>
      <c r="J50" s="5">
        <v>2030</v>
      </c>
      <c r="K50" s="4">
        <v>0</v>
      </c>
      <c r="L50" s="4">
        <v>0</v>
      </c>
      <c r="M50" s="4">
        <v>812</v>
      </c>
      <c r="N50" s="4">
        <v>0</v>
      </c>
      <c r="O50" s="4">
        <v>0</v>
      </c>
      <c r="P50" s="5">
        <v>33988</v>
      </c>
      <c r="Q50" s="4">
        <v>0</v>
      </c>
      <c r="R50" s="4">
        <v>0</v>
      </c>
      <c r="S50" s="5">
        <v>24360</v>
      </c>
      <c r="T50" s="5">
        <v>25200</v>
      </c>
      <c r="U50" s="5">
        <f t="shared" si="2"/>
        <v>86390</v>
      </c>
      <c r="W50" s="1">
        <f t="shared" si="0"/>
        <v>0</v>
      </c>
    </row>
    <row r="51" spans="1:23">
      <c r="A51" s="3" t="s">
        <v>232</v>
      </c>
      <c r="B51" s="9">
        <v>3200</v>
      </c>
      <c r="C51" s="9">
        <v>3260</v>
      </c>
      <c r="D51" s="3" t="s">
        <v>233</v>
      </c>
      <c r="E51" s="7"/>
      <c r="F51" s="7">
        <v>4640</v>
      </c>
      <c r="G51" s="7"/>
      <c r="H51" s="7">
        <f t="shared" si="1"/>
        <v>4640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5">
        <v>4640</v>
      </c>
      <c r="U51" s="5">
        <f t="shared" si="2"/>
        <v>4640</v>
      </c>
      <c r="W51" s="1">
        <f t="shared" si="0"/>
        <v>0</v>
      </c>
    </row>
    <row r="52" spans="1:23">
      <c r="A52" s="3"/>
      <c r="B52" s="9"/>
      <c r="C52" s="9"/>
      <c r="D52" s="3" t="s">
        <v>234</v>
      </c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W52" s="1">
        <f t="shared" si="0"/>
        <v>0</v>
      </c>
    </row>
    <row r="53" spans="1:23">
      <c r="A53" s="3" t="s">
        <v>101</v>
      </c>
      <c r="B53" s="9">
        <v>3300</v>
      </c>
      <c r="C53" s="9">
        <v>3310</v>
      </c>
      <c r="D53" s="4" t="s">
        <v>247</v>
      </c>
      <c r="E53" s="5">
        <v>20000</v>
      </c>
      <c r="F53" s="7"/>
      <c r="G53" s="7">
        <v>20000</v>
      </c>
      <c r="H53" s="7">
        <f t="shared" si="1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>
        <f t="shared" si="2"/>
        <v>0</v>
      </c>
      <c r="W53" s="1">
        <f t="shared" si="0"/>
        <v>0</v>
      </c>
    </row>
    <row r="54" spans="1:23">
      <c r="A54" s="3" t="s">
        <v>205</v>
      </c>
      <c r="B54" s="9">
        <v>3300</v>
      </c>
      <c r="C54" s="9">
        <v>3390</v>
      </c>
      <c r="D54" s="3" t="s">
        <v>206</v>
      </c>
      <c r="E54" s="7"/>
      <c r="F54" s="7">
        <v>22480</v>
      </c>
      <c r="G54" s="7"/>
      <c r="H54" s="7">
        <f t="shared" si="1"/>
        <v>22480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5">
        <v>22480</v>
      </c>
      <c r="Q54" s="4">
        <v>0</v>
      </c>
      <c r="R54" s="4">
        <v>0</v>
      </c>
      <c r="S54" s="4">
        <v>0</v>
      </c>
      <c r="T54" s="4">
        <v>0</v>
      </c>
      <c r="U54" s="5">
        <f t="shared" si="2"/>
        <v>22480</v>
      </c>
      <c r="W54" s="1">
        <f t="shared" si="0"/>
        <v>0</v>
      </c>
    </row>
    <row r="55" spans="1:23">
      <c r="A55" s="3"/>
      <c r="B55" s="9"/>
      <c r="C55" s="9"/>
      <c r="D55" s="3" t="s">
        <v>207</v>
      </c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W55" s="1">
        <f t="shared" si="0"/>
        <v>0</v>
      </c>
    </row>
    <row r="56" spans="1:23">
      <c r="A56" s="3" t="s">
        <v>111</v>
      </c>
      <c r="B56" s="9">
        <v>3500</v>
      </c>
      <c r="C56" s="9">
        <v>3510</v>
      </c>
      <c r="D56" s="3" t="s">
        <v>112</v>
      </c>
      <c r="E56" s="7">
        <v>5000</v>
      </c>
      <c r="F56" s="7">
        <v>568</v>
      </c>
      <c r="G56" s="7"/>
      <c r="H56" s="7">
        <f t="shared" si="1"/>
        <v>5568</v>
      </c>
      <c r="I56" s="4">
        <v>0</v>
      </c>
      <c r="J56" s="5">
        <v>5568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5">
        <f t="shared" si="2"/>
        <v>5568</v>
      </c>
      <c r="W56" s="1">
        <f t="shared" si="0"/>
        <v>0</v>
      </c>
    </row>
    <row r="57" spans="1:23">
      <c r="A57" s="3"/>
      <c r="B57" s="9"/>
      <c r="C57" s="9"/>
      <c r="D57" s="3" t="s">
        <v>113</v>
      </c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W57" s="1">
        <f t="shared" si="0"/>
        <v>0</v>
      </c>
    </row>
    <row r="58" spans="1:23" ht="36.75">
      <c r="A58" s="3" t="s">
        <v>166</v>
      </c>
      <c r="B58" s="9">
        <v>3500</v>
      </c>
      <c r="C58" s="9">
        <v>3520</v>
      </c>
      <c r="D58" s="12" t="s">
        <v>167</v>
      </c>
      <c r="E58" s="5">
        <v>5000</v>
      </c>
      <c r="F58" s="7"/>
      <c r="G58" s="7">
        <v>5000</v>
      </c>
      <c r="H58" s="7">
        <f t="shared" si="1"/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>
        <f t="shared" si="2"/>
        <v>0</v>
      </c>
      <c r="W58" s="1">
        <f t="shared" si="0"/>
        <v>0</v>
      </c>
    </row>
    <row r="59" spans="1:23">
      <c r="A59" s="3" t="s">
        <v>168</v>
      </c>
      <c r="B59" s="9">
        <v>3500</v>
      </c>
      <c r="C59" s="9">
        <v>3530</v>
      </c>
      <c r="D59" s="3" t="s">
        <v>118</v>
      </c>
      <c r="E59" s="7">
        <v>1500</v>
      </c>
      <c r="F59" s="7">
        <v>4300</v>
      </c>
      <c r="G59" s="7"/>
      <c r="H59" s="7">
        <f t="shared" si="1"/>
        <v>5800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5">
        <v>5800</v>
      </c>
      <c r="Q59" s="4">
        <v>0</v>
      </c>
      <c r="R59" s="4">
        <v>0</v>
      </c>
      <c r="S59" s="4">
        <v>0</v>
      </c>
      <c r="T59" s="4">
        <v>0</v>
      </c>
      <c r="U59" s="5">
        <f t="shared" si="2"/>
        <v>5800</v>
      </c>
      <c r="W59" s="1">
        <f t="shared" si="0"/>
        <v>0</v>
      </c>
    </row>
    <row r="60" spans="1:23">
      <c r="A60" s="3"/>
      <c r="B60" s="9"/>
      <c r="C60" s="9"/>
      <c r="D60" s="3" t="s">
        <v>235</v>
      </c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W60" s="1">
        <f t="shared" si="0"/>
        <v>0</v>
      </c>
    </row>
    <row r="61" spans="1:23">
      <c r="A61" s="3"/>
      <c r="B61" s="9"/>
      <c r="C61" s="9"/>
      <c r="D61" s="3" t="s">
        <v>80</v>
      </c>
      <c r="E61" s="7"/>
      <c r="F61" s="7"/>
      <c r="G61" s="7"/>
      <c r="H61" s="7">
        <f t="shared" si="1"/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>
        <f t="shared" si="2"/>
        <v>0</v>
      </c>
      <c r="W61" s="1">
        <f t="shared" si="0"/>
        <v>0</v>
      </c>
    </row>
    <row r="62" spans="1:23">
      <c r="A62" s="3" t="s">
        <v>114</v>
      </c>
      <c r="B62" s="9">
        <v>3500</v>
      </c>
      <c r="C62" s="9">
        <v>3550</v>
      </c>
      <c r="D62" s="3" t="s">
        <v>115</v>
      </c>
      <c r="E62" s="7">
        <v>112000</v>
      </c>
      <c r="F62" s="7"/>
      <c r="G62" s="7">
        <v>37614.54</v>
      </c>
      <c r="H62" s="7">
        <f t="shared" si="1"/>
        <v>74385.459999999992</v>
      </c>
      <c r="I62" s="4">
        <v>0</v>
      </c>
      <c r="J62" s="5">
        <v>5849</v>
      </c>
      <c r="K62" s="5">
        <v>4371</v>
      </c>
      <c r="L62" s="4">
        <v>0</v>
      </c>
      <c r="M62" s="4">
        <v>0</v>
      </c>
      <c r="N62" s="5">
        <v>2981.2</v>
      </c>
      <c r="O62" s="5">
        <v>1682</v>
      </c>
      <c r="P62" s="5">
        <v>19995</v>
      </c>
      <c r="Q62" s="5">
        <v>14458.24</v>
      </c>
      <c r="R62" s="5">
        <v>6802</v>
      </c>
      <c r="S62" s="5">
        <v>1856</v>
      </c>
      <c r="T62" s="5">
        <v>16391.02</v>
      </c>
      <c r="U62" s="5">
        <f t="shared" si="2"/>
        <v>74385.459999999992</v>
      </c>
      <c r="W62" s="1">
        <f t="shared" si="0"/>
        <v>0</v>
      </c>
    </row>
    <row r="63" spans="1:23">
      <c r="A63" s="3"/>
      <c r="B63" s="9"/>
      <c r="C63" s="9"/>
      <c r="D63" s="3" t="s">
        <v>116</v>
      </c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W63" s="1">
        <f t="shared" si="0"/>
        <v>0</v>
      </c>
    </row>
    <row r="64" spans="1:23">
      <c r="A64" s="3" t="s">
        <v>117</v>
      </c>
      <c r="B64" s="9">
        <v>3500</v>
      </c>
      <c r="C64" s="9">
        <v>3570</v>
      </c>
      <c r="D64" s="3" t="s">
        <v>118</v>
      </c>
      <c r="E64" s="7">
        <v>85000</v>
      </c>
      <c r="F64" s="7"/>
      <c r="G64" s="7">
        <v>6416.96</v>
      </c>
      <c r="H64" s="7">
        <f t="shared" si="1"/>
        <v>78583.039999999994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v>30999.84</v>
      </c>
      <c r="P64" s="5">
        <v>1160</v>
      </c>
      <c r="Q64" s="5">
        <v>25325.119999999999</v>
      </c>
      <c r="R64" s="5">
        <v>21098.080000000002</v>
      </c>
      <c r="S64" s="4">
        <v>0</v>
      </c>
      <c r="T64" s="4">
        <v>0</v>
      </c>
      <c r="U64" s="5">
        <f t="shared" si="2"/>
        <v>78583.040000000008</v>
      </c>
      <c r="W64" s="1">
        <f t="shared" si="0"/>
        <v>0</v>
      </c>
    </row>
    <row r="65" spans="1:23">
      <c r="A65" s="3"/>
      <c r="B65" s="9"/>
      <c r="C65" s="9"/>
      <c r="D65" s="3" t="s">
        <v>119</v>
      </c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W65" s="1">
        <f t="shared" si="0"/>
        <v>0</v>
      </c>
    </row>
    <row r="66" spans="1:23">
      <c r="A66" s="3"/>
      <c r="B66" s="9"/>
      <c r="C66" s="9"/>
      <c r="D66" s="3" t="s">
        <v>120</v>
      </c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W66" s="1">
        <f t="shared" si="0"/>
        <v>0</v>
      </c>
    </row>
    <row r="67" spans="1:23">
      <c r="A67" s="3" t="s">
        <v>121</v>
      </c>
      <c r="B67" s="9">
        <v>3500</v>
      </c>
      <c r="C67" s="9">
        <v>3580</v>
      </c>
      <c r="D67" s="3" t="s">
        <v>122</v>
      </c>
      <c r="E67" s="7">
        <v>30000</v>
      </c>
      <c r="F67" s="7">
        <v>13131.6</v>
      </c>
      <c r="G67" s="7"/>
      <c r="H67" s="7">
        <f t="shared" si="1"/>
        <v>43131.6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5">
        <v>24500.67</v>
      </c>
      <c r="P67" s="5">
        <v>18630.93</v>
      </c>
      <c r="Q67" s="4">
        <v>0</v>
      </c>
      <c r="R67" s="4">
        <v>0</v>
      </c>
      <c r="S67" s="4">
        <v>0</v>
      </c>
      <c r="T67" s="4">
        <v>0</v>
      </c>
      <c r="U67" s="5">
        <f t="shared" si="2"/>
        <v>43131.6</v>
      </c>
      <c r="W67" s="1">
        <f t="shared" si="0"/>
        <v>0</v>
      </c>
    </row>
    <row r="68" spans="1:23">
      <c r="A68" s="3"/>
      <c r="B68" s="9"/>
      <c r="C68" s="9"/>
      <c r="D68" s="3" t="s">
        <v>123</v>
      </c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W68" s="1">
        <f t="shared" si="0"/>
        <v>0</v>
      </c>
    </row>
    <row r="69" spans="1:23">
      <c r="A69" s="3" t="s">
        <v>126</v>
      </c>
      <c r="B69" s="9">
        <v>3600</v>
      </c>
      <c r="C69" s="9">
        <v>3610</v>
      </c>
      <c r="D69" s="3" t="s">
        <v>127</v>
      </c>
      <c r="E69" s="7">
        <v>57184</v>
      </c>
      <c r="F69" s="7">
        <v>12126.74</v>
      </c>
      <c r="G69" s="7"/>
      <c r="H69" s="7">
        <f t="shared" si="1"/>
        <v>69310.740000000005</v>
      </c>
      <c r="I69" s="4">
        <v>0</v>
      </c>
      <c r="J69" s="5">
        <v>7714</v>
      </c>
      <c r="K69" s="5">
        <v>7264.5</v>
      </c>
      <c r="L69" s="5">
        <v>3480</v>
      </c>
      <c r="M69" s="5">
        <v>12180</v>
      </c>
      <c r="N69" s="5">
        <v>11832</v>
      </c>
      <c r="O69" s="5">
        <v>4060</v>
      </c>
      <c r="P69" s="5">
        <v>4818.6400000000003</v>
      </c>
      <c r="Q69" s="5">
        <v>13340</v>
      </c>
      <c r="R69" s="4">
        <v>0</v>
      </c>
      <c r="S69" s="5">
        <v>1000</v>
      </c>
      <c r="T69" s="5">
        <v>3621.6</v>
      </c>
      <c r="U69" s="5">
        <f t="shared" si="2"/>
        <v>69310.740000000005</v>
      </c>
      <c r="W69" s="1">
        <f t="shared" si="0"/>
        <v>0</v>
      </c>
    </row>
    <row r="70" spans="1:23">
      <c r="A70" s="3"/>
      <c r="B70" s="9"/>
      <c r="C70" s="9"/>
      <c r="D70" s="3" t="s">
        <v>128</v>
      </c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W70" s="1">
        <f t="shared" si="0"/>
        <v>0</v>
      </c>
    </row>
    <row r="71" spans="1:23">
      <c r="A71" s="3"/>
      <c r="B71" s="9"/>
      <c r="C71" s="9"/>
      <c r="D71" s="3" t="s">
        <v>129</v>
      </c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W71" s="1">
        <f t="shared" si="0"/>
        <v>0</v>
      </c>
    </row>
    <row r="72" spans="1:23">
      <c r="A72" s="3" t="s">
        <v>172</v>
      </c>
      <c r="B72" s="9">
        <v>3700</v>
      </c>
      <c r="C72" s="9">
        <v>3720</v>
      </c>
      <c r="D72" s="12" t="s">
        <v>173</v>
      </c>
      <c r="E72" s="5">
        <v>8500</v>
      </c>
      <c r="F72" s="7"/>
      <c r="G72" s="7">
        <v>8500</v>
      </c>
      <c r="H72" s="7">
        <f t="shared" si="1"/>
        <v>0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 t="shared" si="2"/>
        <v>0</v>
      </c>
      <c r="W72" s="1">
        <f t="shared" si="0"/>
        <v>0</v>
      </c>
    </row>
    <row r="73" spans="1:23">
      <c r="A73" s="3" t="s">
        <v>130</v>
      </c>
      <c r="B73" s="9">
        <v>3700</v>
      </c>
      <c r="C73" s="9">
        <v>3750</v>
      </c>
      <c r="D73" s="3" t="s">
        <v>131</v>
      </c>
      <c r="E73" s="7">
        <v>50000</v>
      </c>
      <c r="F73" s="7">
        <v>20986.560000000001</v>
      </c>
      <c r="G73" s="7"/>
      <c r="H73" s="7">
        <f t="shared" si="1"/>
        <v>70986.559999999998</v>
      </c>
      <c r="I73" s="4">
        <v>0</v>
      </c>
      <c r="J73" s="4">
        <v>240.01</v>
      </c>
      <c r="K73" s="4">
        <v>0</v>
      </c>
      <c r="L73" s="4">
        <v>0</v>
      </c>
      <c r="M73" s="5">
        <v>2000</v>
      </c>
      <c r="N73" s="4">
        <v>0</v>
      </c>
      <c r="O73" s="5">
        <v>15914.91</v>
      </c>
      <c r="P73" s="5">
        <v>23814.29</v>
      </c>
      <c r="Q73" s="5">
        <v>15584.36</v>
      </c>
      <c r="R73" s="4">
        <v>0</v>
      </c>
      <c r="S73" s="5">
        <v>8190.99</v>
      </c>
      <c r="T73" s="5">
        <v>5242</v>
      </c>
      <c r="U73" s="5">
        <f t="shared" si="2"/>
        <v>70986.559999999998</v>
      </c>
      <c r="W73" s="1">
        <f t="shared" si="0"/>
        <v>0</v>
      </c>
    </row>
    <row r="74" spans="1:23">
      <c r="A74" s="3" t="s">
        <v>132</v>
      </c>
      <c r="B74" s="9">
        <v>3800</v>
      </c>
      <c r="C74" s="9">
        <v>3820</v>
      </c>
      <c r="D74" s="3" t="s">
        <v>133</v>
      </c>
      <c r="E74" s="7">
        <v>173341.88</v>
      </c>
      <c r="F74" s="7">
        <v>921750.02</v>
      </c>
      <c r="G74" s="7"/>
      <c r="H74" s="7">
        <f t="shared" si="1"/>
        <v>1095091.8999999999</v>
      </c>
      <c r="I74" s="4">
        <v>0</v>
      </c>
      <c r="J74" s="4">
        <v>0</v>
      </c>
      <c r="K74" s="5">
        <v>18812</v>
      </c>
      <c r="L74" s="5">
        <v>87928</v>
      </c>
      <c r="M74" s="5">
        <v>69250.7</v>
      </c>
      <c r="N74" s="5">
        <v>33634.589999999997</v>
      </c>
      <c r="O74" s="5">
        <v>84937.93</v>
      </c>
      <c r="P74" s="5">
        <v>166309.04</v>
      </c>
      <c r="Q74" s="5">
        <v>153874</v>
      </c>
      <c r="R74" s="5">
        <v>8700</v>
      </c>
      <c r="S74" s="5">
        <v>154953</v>
      </c>
      <c r="T74" s="5">
        <v>136692.64000000001</v>
      </c>
      <c r="U74" s="5">
        <f t="shared" si="2"/>
        <v>915091.9</v>
      </c>
      <c r="W74" s="1">
        <f t="shared" si="0"/>
        <v>179999.99999999988</v>
      </c>
    </row>
    <row r="75" spans="1:23">
      <c r="A75" s="3" t="s">
        <v>139</v>
      </c>
      <c r="B75" s="9">
        <v>3900</v>
      </c>
      <c r="C75" s="9">
        <v>3980</v>
      </c>
      <c r="D75" s="3" t="s">
        <v>140</v>
      </c>
      <c r="E75" s="7">
        <v>447000</v>
      </c>
      <c r="F75" s="7"/>
      <c r="G75" s="7">
        <v>55311</v>
      </c>
      <c r="H75" s="7">
        <f t="shared" si="1"/>
        <v>391689</v>
      </c>
      <c r="I75" s="4">
        <v>0</v>
      </c>
      <c r="J75" s="4">
        <v>0</v>
      </c>
      <c r="K75" s="4">
        <v>0</v>
      </c>
      <c r="L75" s="5">
        <v>30947</v>
      </c>
      <c r="M75" s="5">
        <v>44135</v>
      </c>
      <c r="N75" s="5">
        <v>43378</v>
      </c>
      <c r="O75" s="5">
        <v>29114</v>
      </c>
      <c r="P75" s="5">
        <v>44489</v>
      </c>
      <c r="Q75" s="5">
        <v>43595</v>
      </c>
      <c r="R75" s="5">
        <v>112475</v>
      </c>
      <c r="S75" s="5">
        <v>43556</v>
      </c>
      <c r="T75" s="4">
        <v>0</v>
      </c>
      <c r="U75" s="5">
        <f t="shared" si="2"/>
        <v>391689</v>
      </c>
      <c r="W75" s="1">
        <f t="shared" si="0"/>
        <v>0</v>
      </c>
    </row>
    <row r="76" spans="1:23">
      <c r="A76" s="3"/>
      <c r="B76" s="9"/>
      <c r="C76" s="9"/>
      <c r="D76" s="3" t="s">
        <v>141</v>
      </c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W76" s="1">
        <f t="shared" si="0"/>
        <v>0</v>
      </c>
    </row>
    <row r="77" spans="1:23">
      <c r="A77" s="3" t="s">
        <v>143</v>
      </c>
      <c r="B77" s="9">
        <v>4100</v>
      </c>
      <c r="C77" s="9">
        <v>4410</v>
      </c>
      <c r="D77" s="3" t="s">
        <v>142</v>
      </c>
      <c r="E77" s="7">
        <v>527785</v>
      </c>
      <c r="F77" s="7">
        <v>201362.67</v>
      </c>
      <c r="G77" s="7"/>
      <c r="H77" s="7">
        <f t="shared" si="1"/>
        <v>729147.67</v>
      </c>
      <c r="I77" s="4">
        <v>5000</v>
      </c>
      <c r="J77" s="5">
        <v>14500</v>
      </c>
      <c r="K77" s="5">
        <v>21320</v>
      </c>
      <c r="L77" s="5">
        <v>28637</v>
      </c>
      <c r="M77" s="5">
        <v>18695</v>
      </c>
      <c r="N77" s="5">
        <v>35655.22</v>
      </c>
      <c r="O77" s="5">
        <v>64821.71</v>
      </c>
      <c r="P77" s="5">
        <v>19752</v>
      </c>
      <c r="Q77" s="5">
        <v>102180.37</v>
      </c>
      <c r="R77" s="5">
        <v>91350.6</v>
      </c>
      <c r="S77" s="5">
        <v>98309</v>
      </c>
      <c r="T77" s="5">
        <v>228926.77</v>
      </c>
      <c r="U77" s="5">
        <f t="shared" si="2"/>
        <v>729147.67</v>
      </c>
      <c r="W77" s="1">
        <f t="shared" si="0"/>
        <v>0</v>
      </c>
    </row>
    <row r="78" spans="1:23">
      <c r="A78" s="3" t="s">
        <v>236</v>
      </c>
      <c r="B78" s="9">
        <v>4200</v>
      </c>
      <c r="C78" s="9">
        <v>4420</v>
      </c>
      <c r="D78" s="4" t="s">
        <v>248</v>
      </c>
      <c r="E78" s="5">
        <v>334632</v>
      </c>
      <c r="F78" s="7"/>
      <c r="G78" s="7">
        <v>4.91</v>
      </c>
      <c r="H78" s="7">
        <f t="shared" ref="H78:H84" si="3">E78+F78-G78</f>
        <v>334627.09000000003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5">
        <v>334627.09000000003</v>
      </c>
      <c r="T78" s="4">
        <v>0</v>
      </c>
      <c r="U78" s="5">
        <f t="shared" si="2"/>
        <v>334627.09000000003</v>
      </c>
      <c r="W78" s="1">
        <f t="shared" ref="W78:W85" si="4">H78-U78</f>
        <v>0</v>
      </c>
    </row>
    <row r="79" spans="1:23">
      <c r="A79" s="3" t="s">
        <v>237</v>
      </c>
      <c r="B79" s="9">
        <v>4300</v>
      </c>
      <c r="C79" s="9">
        <v>4430</v>
      </c>
      <c r="D79" s="3" t="s">
        <v>238</v>
      </c>
      <c r="E79" s="7">
        <v>60800</v>
      </c>
      <c r="F79" s="7">
        <v>487100.64</v>
      </c>
      <c r="G79" s="7"/>
      <c r="H79" s="7">
        <f t="shared" si="3"/>
        <v>547900.64</v>
      </c>
      <c r="I79" s="4">
        <v>0</v>
      </c>
      <c r="J79" s="5">
        <v>22900</v>
      </c>
      <c r="K79" s="5">
        <v>23500</v>
      </c>
      <c r="L79" s="5">
        <v>7300</v>
      </c>
      <c r="M79" s="5">
        <v>23400</v>
      </c>
      <c r="N79" s="5">
        <v>11000</v>
      </c>
      <c r="O79" s="5">
        <v>24876</v>
      </c>
      <c r="P79" s="5">
        <v>17500</v>
      </c>
      <c r="Q79" s="5">
        <v>4400</v>
      </c>
      <c r="R79" s="5">
        <v>13300</v>
      </c>
      <c r="S79" s="5">
        <v>41970</v>
      </c>
      <c r="T79" s="5">
        <v>23506.42</v>
      </c>
      <c r="U79" s="5">
        <f t="shared" ref="U79:U85" si="5">SUM(I79:T79)</f>
        <v>213652.41999999998</v>
      </c>
      <c r="W79" s="1">
        <f t="shared" si="4"/>
        <v>334248.22000000003</v>
      </c>
    </row>
    <row r="80" spans="1:23">
      <c r="A80" s="3"/>
      <c r="B80" s="9"/>
      <c r="C80" s="9"/>
      <c r="D80" s="3" t="s">
        <v>239</v>
      </c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W80" s="1">
        <f t="shared" si="4"/>
        <v>0</v>
      </c>
    </row>
    <row r="81" spans="1:23">
      <c r="A81" s="3" t="s">
        <v>290</v>
      </c>
      <c r="B81" s="9">
        <v>5100</v>
      </c>
      <c r="C81" s="9">
        <v>5110</v>
      </c>
      <c r="D81" s="4" t="s">
        <v>249</v>
      </c>
      <c r="E81" s="5">
        <v>8200</v>
      </c>
      <c r="F81" s="7"/>
      <c r="G81" s="7">
        <v>8200</v>
      </c>
      <c r="H81" s="7">
        <f t="shared" si="3"/>
        <v>0</v>
      </c>
      <c r="I81" s="4"/>
      <c r="J81" s="4"/>
      <c r="K81" s="5"/>
      <c r="L81" s="4"/>
      <c r="M81" s="4"/>
      <c r="N81" s="5"/>
      <c r="O81" s="4"/>
      <c r="P81" s="4"/>
      <c r="Q81" s="4"/>
      <c r="R81" s="4"/>
      <c r="S81" s="4"/>
      <c r="T81" s="4"/>
      <c r="U81" s="5">
        <f t="shared" si="5"/>
        <v>0</v>
      </c>
      <c r="W81" s="1">
        <f t="shared" si="4"/>
        <v>0</v>
      </c>
    </row>
    <row r="82" spans="1:23">
      <c r="A82" s="3" t="s">
        <v>291</v>
      </c>
      <c r="B82" s="9">
        <v>5100</v>
      </c>
      <c r="C82" s="9">
        <v>5150</v>
      </c>
      <c r="D82" s="4" t="s">
        <v>250</v>
      </c>
      <c r="E82" s="5">
        <v>52000</v>
      </c>
      <c r="F82" s="7"/>
      <c r="G82" s="7">
        <v>34257.800000000003</v>
      </c>
      <c r="H82" s="7">
        <f t="shared" si="3"/>
        <v>17742.199999999997</v>
      </c>
      <c r="I82" s="4"/>
      <c r="J82" s="4"/>
      <c r="K82" s="5"/>
      <c r="L82" s="4"/>
      <c r="M82" s="4"/>
      <c r="N82" s="5"/>
      <c r="O82" s="4"/>
      <c r="P82" s="4"/>
      <c r="Q82" s="4"/>
      <c r="R82" s="4"/>
      <c r="S82" s="4"/>
      <c r="T82" s="5">
        <v>17742.2</v>
      </c>
      <c r="U82" s="5">
        <f t="shared" si="5"/>
        <v>17742.2</v>
      </c>
      <c r="W82" s="1">
        <f t="shared" si="4"/>
        <v>0</v>
      </c>
    </row>
    <row r="83" spans="1:23">
      <c r="A83" s="3" t="s">
        <v>303</v>
      </c>
      <c r="B83" s="9">
        <v>5100</v>
      </c>
      <c r="C83" s="9">
        <v>5190</v>
      </c>
      <c r="D83" s="4" t="s">
        <v>251</v>
      </c>
      <c r="E83" s="5">
        <v>3500</v>
      </c>
      <c r="F83" s="7">
        <v>700.01</v>
      </c>
      <c r="G83" s="7"/>
      <c r="H83" s="7">
        <f t="shared" si="3"/>
        <v>4200.01</v>
      </c>
      <c r="I83" s="4"/>
      <c r="J83" s="5">
        <v>4200.01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5">
        <f t="shared" si="5"/>
        <v>4200.01</v>
      </c>
      <c r="W83" s="1">
        <f t="shared" si="4"/>
        <v>0</v>
      </c>
    </row>
    <row r="84" spans="1:23">
      <c r="A84" s="3" t="s">
        <v>304</v>
      </c>
      <c r="B84" s="9">
        <v>5100</v>
      </c>
      <c r="C84" s="9" t="s">
        <v>252</v>
      </c>
      <c r="D84" s="4" t="s">
        <v>253</v>
      </c>
      <c r="E84" s="5">
        <v>0</v>
      </c>
      <c r="F84" s="7">
        <v>103356</v>
      </c>
      <c r="G84" s="7"/>
      <c r="H84" s="7">
        <f t="shared" si="3"/>
        <v>103356</v>
      </c>
      <c r="I84" s="4"/>
      <c r="J84" s="4"/>
      <c r="K84" s="4"/>
      <c r="L84" s="4"/>
      <c r="M84" s="4"/>
      <c r="N84" s="4"/>
      <c r="O84" s="4"/>
      <c r="P84" s="4"/>
      <c r="Q84" s="4"/>
      <c r="R84" s="14">
        <v>103356</v>
      </c>
      <c r="S84" s="4"/>
      <c r="T84" s="4"/>
      <c r="U84" s="5">
        <f t="shared" si="5"/>
        <v>103356</v>
      </c>
      <c r="W84" s="1">
        <f t="shared" si="4"/>
        <v>0</v>
      </c>
    </row>
    <row r="85" spans="1:23">
      <c r="A85" s="3"/>
      <c r="B85" s="3"/>
      <c r="C85" s="3"/>
      <c r="D85" s="3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>
        <f t="shared" si="5"/>
        <v>0</v>
      </c>
      <c r="W85" s="1">
        <f t="shared" si="4"/>
        <v>0</v>
      </c>
    </row>
    <row r="86" spans="1:23">
      <c r="A86" s="3" t="s">
        <v>208</v>
      </c>
      <c r="B86" s="3"/>
      <c r="C86" s="3"/>
      <c r="D86" s="21" t="s">
        <v>240</v>
      </c>
      <c r="E86" s="19">
        <f>SUM(E13:E84)</f>
        <v>8708190</v>
      </c>
      <c r="F86" s="19">
        <f t="shared" ref="F86:H86" si="6">SUM(F13:F84)</f>
        <v>2949266.15</v>
      </c>
      <c r="G86" s="19">
        <f t="shared" si="6"/>
        <v>3053940.18</v>
      </c>
      <c r="H86" s="19">
        <f t="shared" si="6"/>
        <v>8603515.9699999988</v>
      </c>
      <c r="I86" s="25">
        <f>SUM(I13:I84)</f>
        <v>5000</v>
      </c>
      <c r="J86" s="25">
        <f t="shared" ref="J86:U86" si="7">SUM(J13:J84)</f>
        <v>373893.02999999997</v>
      </c>
      <c r="K86" s="25">
        <f t="shared" si="7"/>
        <v>344758.19999999995</v>
      </c>
      <c r="L86" s="25">
        <f t="shared" si="7"/>
        <v>259459.90000000002</v>
      </c>
      <c r="M86" s="25">
        <f t="shared" si="7"/>
        <v>450509.25</v>
      </c>
      <c r="N86" s="25">
        <f t="shared" si="7"/>
        <v>264999.45</v>
      </c>
      <c r="O86" s="25">
        <f t="shared" si="7"/>
        <v>548347.25</v>
      </c>
      <c r="P86" s="25">
        <f t="shared" si="7"/>
        <v>723282.4</v>
      </c>
      <c r="Q86" s="25">
        <f t="shared" si="7"/>
        <v>577587.24</v>
      </c>
      <c r="R86" s="25">
        <f t="shared" si="7"/>
        <v>662099.12</v>
      </c>
      <c r="S86" s="25">
        <f t="shared" si="7"/>
        <v>1157277.79</v>
      </c>
      <c r="T86" s="25">
        <f t="shared" si="7"/>
        <v>2658428.12</v>
      </c>
      <c r="U86" s="25">
        <f t="shared" si="7"/>
        <v>8025641.75</v>
      </c>
      <c r="V86" s="1"/>
      <c r="W86" s="1">
        <f>SUM(W13:W85)</f>
        <v>577874.22</v>
      </c>
    </row>
    <row r="87" spans="1:23">
      <c r="A87" s="3"/>
      <c r="B87" s="3"/>
      <c r="C87" s="3"/>
      <c r="D87" s="3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W87" s="1"/>
    </row>
    <row r="88" spans="1:23">
      <c r="A88" s="2"/>
      <c r="B88" s="2"/>
      <c r="C88" s="2"/>
      <c r="D88" s="2"/>
      <c r="E88" s="24"/>
      <c r="F88" s="24"/>
      <c r="G88" s="24"/>
      <c r="H88" s="24"/>
      <c r="U88" s="1"/>
    </row>
    <row r="89" spans="1:23">
      <c r="A89" s="2"/>
      <c r="B89" s="2"/>
      <c r="C89" s="2"/>
      <c r="D89" s="2"/>
      <c r="E89" s="23"/>
      <c r="F89" s="23"/>
      <c r="G89" s="23"/>
      <c r="H89" s="23"/>
    </row>
    <row r="90" spans="1:23">
      <c r="A90" s="2"/>
      <c r="B90" s="2"/>
      <c r="C90" s="2"/>
      <c r="D90" s="2"/>
      <c r="E90" s="23"/>
      <c r="F90" s="23"/>
      <c r="G90" s="23"/>
      <c r="H90" s="23"/>
    </row>
    <row r="91" spans="1:23">
      <c r="A91" s="2"/>
      <c r="B91" s="2"/>
      <c r="C91" s="2"/>
      <c r="D91" s="2"/>
      <c r="E91" s="23"/>
      <c r="F91" s="23"/>
      <c r="G91" s="23"/>
      <c r="H91" s="23"/>
    </row>
    <row r="92" spans="1:23">
      <c r="A92" s="2"/>
      <c r="B92" s="2"/>
      <c r="C92" s="2"/>
      <c r="D92" s="2"/>
      <c r="E92" s="2"/>
      <c r="F92" s="2"/>
      <c r="G92" s="2"/>
      <c r="H92" s="2"/>
    </row>
    <row r="93" spans="1:23">
      <c r="A93" s="2"/>
      <c r="B93" s="2"/>
      <c r="C93" s="2"/>
      <c r="D93" s="2"/>
      <c r="E93" s="2"/>
      <c r="F93" s="2"/>
      <c r="G93" s="2"/>
      <c r="H93" s="2"/>
    </row>
    <row r="94" spans="1:23">
      <c r="A94" s="2"/>
      <c r="B94" s="2"/>
      <c r="C94" s="2"/>
      <c r="D94" s="2"/>
      <c r="E94" s="2"/>
      <c r="F94" s="2"/>
      <c r="G94" s="2"/>
      <c r="H94" s="2"/>
    </row>
    <row r="95" spans="1:23">
      <c r="A95" s="2"/>
      <c r="B95" s="2"/>
      <c r="C95" s="2"/>
      <c r="D95" s="2"/>
      <c r="E95" s="2"/>
      <c r="F95" s="2"/>
      <c r="G95" s="2"/>
      <c r="H95" s="2"/>
    </row>
    <row r="96" spans="1:23">
      <c r="A96" s="2"/>
      <c r="B96" s="2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00" spans="1:8">
      <c r="A100" s="2"/>
      <c r="B100" s="2"/>
      <c r="C100" s="2"/>
      <c r="D100" s="2"/>
      <c r="E100" s="2"/>
      <c r="F100" s="2"/>
      <c r="G100" s="2"/>
      <c r="H100" s="2"/>
    </row>
    <row r="101" spans="1:8">
      <c r="A101" s="2"/>
      <c r="B101" s="2"/>
      <c r="C101" s="2"/>
      <c r="D101" s="2"/>
      <c r="E101" s="2"/>
      <c r="F101" s="2"/>
      <c r="G101" s="2"/>
      <c r="H101" s="2"/>
    </row>
    <row r="102" spans="1:8">
      <c r="A102" s="2"/>
      <c r="B102" s="2"/>
      <c r="C102" s="2"/>
      <c r="D102" s="2"/>
      <c r="E102" s="2"/>
      <c r="F102" s="2"/>
      <c r="G102" s="2"/>
      <c r="H102" s="2"/>
    </row>
    <row r="103" spans="1:8">
      <c r="A103" s="2"/>
      <c r="B103" s="2"/>
      <c r="C103" s="2"/>
      <c r="D103" s="2"/>
      <c r="E103" s="2"/>
      <c r="F103" s="2"/>
      <c r="G103" s="2"/>
      <c r="H103" s="2"/>
    </row>
    <row r="104" spans="1:8">
      <c r="A104" s="2"/>
      <c r="B104" s="2"/>
      <c r="C104" s="2"/>
      <c r="D104" s="2"/>
      <c r="E104" s="2"/>
      <c r="F104" s="2"/>
      <c r="G104" s="2"/>
      <c r="H104" s="2"/>
    </row>
    <row r="105" spans="1:8">
      <c r="A105" s="2"/>
      <c r="B105" s="2"/>
      <c r="C105" s="2"/>
      <c r="D105" s="2"/>
      <c r="E105" s="2"/>
      <c r="F105" s="2"/>
      <c r="G105" s="2"/>
      <c r="H105" s="2"/>
    </row>
    <row r="106" spans="1:8">
      <c r="A106" s="2"/>
      <c r="B106" s="2"/>
      <c r="C106" s="2"/>
      <c r="D106" s="2"/>
      <c r="E106" s="2"/>
      <c r="F106" s="2"/>
      <c r="G106" s="2"/>
      <c r="H106" s="2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X26"/>
  <sheetViews>
    <sheetView workbookViewId="0">
      <selection activeCell="E32" sqref="E32"/>
    </sheetView>
  </sheetViews>
  <sheetFormatPr baseColWidth="10" defaultRowHeight="15"/>
  <cols>
    <col min="1" max="3" width="7.85546875" customWidth="1"/>
    <col min="4" max="4" width="21.7109375" customWidth="1"/>
    <col min="5" max="5" width="10.7109375" customWidth="1"/>
    <col min="6" max="6" width="11.7109375" customWidth="1"/>
    <col min="7" max="8" width="11.140625" customWidth="1"/>
    <col min="9" max="21" width="10.7109375" customWidth="1"/>
  </cols>
  <sheetData>
    <row r="1" spans="1:24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24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</row>
    <row r="3" spans="1:24">
      <c r="A3" s="39" t="s">
        <v>274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4">
      <c r="A4" s="39" t="s">
        <v>275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24">
      <c r="A5" s="40" t="s">
        <v>278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11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4">
      <c r="A12" s="3"/>
      <c r="B12" s="3"/>
      <c r="C12" s="3"/>
      <c r="D12" s="4"/>
      <c r="E12" s="4"/>
      <c r="F12" s="4"/>
      <c r="G12" s="4"/>
      <c r="H12" s="4"/>
    </row>
    <row r="13" spans="1:24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9</v>
      </c>
      <c r="S13" s="20" t="s">
        <v>10</v>
      </c>
      <c r="T13" s="20" t="s">
        <v>11</v>
      </c>
      <c r="U13" s="20" t="s">
        <v>12</v>
      </c>
    </row>
    <row r="14" spans="1:24">
      <c r="A14" s="3" t="s">
        <v>85</v>
      </c>
      <c r="B14" s="28">
        <v>3100</v>
      </c>
      <c r="C14" s="28">
        <v>3110</v>
      </c>
      <c r="D14" s="4" t="s">
        <v>287</v>
      </c>
      <c r="E14" s="5">
        <v>0</v>
      </c>
      <c r="F14" s="5">
        <v>18.02</v>
      </c>
      <c r="G14" s="5"/>
      <c r="H14" s="5">
        <f>E14+F14-G14</f>
        <v>18.02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4">
        <v>0</v>
      </c>
      <c r="R14" s="4">
        <v>0</v>
      </c>
      <c r="S14" s="4">
        <v>0</v>
      </c>
      <c r="T14" s="4">
        <v>0</v>
      </c>
      <c r="U14" s="5">
        <f>SUM(I14:T14)</f>
        <v>0</v>
      </c>
      <c r="V14" s="4"/>
      <c r="W14" s="4"/>
      <c r="X14" s="4"/>
    </row>
    <row r="15" spans="1:24">
      <c r="A15" s="3"/>
      <c r="B15" s="28"/>
      <c r="C15" s="28"/>
      <c r="D15" s="4"/>
      <c r="E15" s="5"/>
      <c r="F15" s="5"/>
      <c r="G15" s="5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4"/>
      <c r="W15" s="4"/>
      <c r="X15" s="4"/>
    </row>
    <row r="16" spans="1:24">
      <c r="A16" s="3"/>
      <c r="B16" s="3"/>
      <c r="C16" s="3"/>
      <c r="D16" s="21" t="s">
        <v>240</v>
      </c>
      <c r="E16" s="25">
        <f>SUM(E14:E15)</f>
        <v>0</v>
      </c>
      <c r="F16" s="25">
        <f t="shared" ref="F16:U16" si="0">SUM(F14:F15)</f>
        <v>18.02</v>
      </c>
      <c r="G16" s="25">
        <f t="shared" si="0"/>
        <v>0</v>
      </c>
      <c r="H16" s="25">
        <f t="shared" si="0"/>
        <v>18.02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  <c r="U16" s="25">
        <f t="shared" si="0"/>
        <v>0</v>
      </c>
      <c r="V16" s="4"/>
      <c r="W16" s="4"/>
      <c r="X16" s="4"/>
    </row>
    <row r="17" spans="1:24">
      <c r="A17" s="3"/>
      <c r="B17" s="3"/>
      <c r="C17" s="3"/>
      <c r="D17" s="4"/>
      <c r="E17" s="5"/>
      <c r="F17" s="5"/>
      <c r="G17" s="5"/>
      <c r="H17" s="5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4"/>
      <c r="W17" s="4"/>
      <c r="X17" s="4"/>
    </row>
    <row r="18" spans="1:24">
      <c r="A18" s="4"/>
      <c r="B18" s="4"/>
      <c r="C18" s="4"/>
      <c r="D18" s="4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4"/>
      <c r="B19" s="4"/>
      <c r="C19" s="4"/>
      <c r="D19" s="4"/>
      <c r="E19" s="5"/>
      <c r="F19" s="5"/>
      <c r="G19" s="5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E20" s="1"/>
      <c r="F20" s="1"/>
      <c r="G20" s="1"/>
      <c r="H20" s="1"/>
    </row>
    <row r="21" spans="1:24">
      <c r="E21" s="1"/>
      <c r="F21" s="1"/>
      <c r="G21" s="1"/>
      <c r="H21" s="1"/>
    </row>
    <row r="22" spans="1:24">
      <c r="E22" s="1"/>
      <c r="F22" s="1"/>
      <c r="G22" s="1"/>
      <c r="H22" s="1"/>
    </row>
    <row r="23" spans="1:24">
      <c r="E23" s="1"/>
      <c r="F23" s="1"/>
      <c r="G23" s="1"/>
      <c r="H23" s="1"/>
    </row>
    <row r="24" spans="1:24">
      <c r="E24" s="1"/>
      <c r="F24" s="1"/>
      <c r="G24" s="1"/>
      <c r="H24" s="1"/>
    </row>
    <row r="25" spans="1:24">
      <c r="E25" s="1"/>
      <c r="F25" s="1"/>
      <c r="G25" s="1"/>
      <c r="H25" s="1"/>
    </row>
    <row r="26" spans="1:24">
      <c r="E26" s="1"/>
      <c r="F26" s="1"/>
      <c r="G26" s="1"/>
      <c r="H26" s="1"/>
    </row>
  </sheetData>
  <mergeCells count="3">
    <mergeCell ref="A3:K3"/>
    <mergeCell ref="A4:K4"/>
    <mergeCell ref="A5:L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3:W68"/>
  <sheetViews>
    <sheetView workbookViewId="0">
      <selection activeCell="D2" sqref="D2"/>
    </sheetView>
  </sheetViews>
  <sheetFormatPr baseColWidth="10" defaultRowHeight="15"/>
  <cols>
    <col min="1" max="1" width="7.85546875" customWidth="1"/>
    <col min="2" max="3" width="9.28515625" customWidth="1"/>
    <col min="4" max="4" width="38.140625" customWidth="1"/>
    <col min="5" max="8" width="10.7109375" customWidth="1"/>
    <col min="9" max="21" width="9.7109375" customWidth="1"/>
    <col min="22" max="22" width="3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  <c r="V12" s="4"/>
    </row>
    <row r="13" spans="1:23">
      <c r="A13" s="3" t="s">
        <v>55</v>
      </c>
      <c r="B13" s="28">
        <v>2400</v>
      </c>
      <c r="C13" s="28">
        <v>2490</v>
      </c>
      <c r="D13" s="3" t="s">
        <v>280</v>
      </c>
      <c r="E13" s="36">
        <v>0</v>
      </c>
      <c r="F13" s="36">
        <v>259103.58</v>
      </c>
      <c r="G13" s="36"/>
      <c r="H13" s="36">
        <f>E13+F13-G13</f>
        <v>259103.58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5">
        <v>120739.26</v>
      </c>
      <c r="U13" s="5">
        <f>SUM(I13:T13)</f>
        <v>120739.26</v>
      </c>
      <c r="V13" s="4"/>
      <c r="W13" s="1"/>
    </row>
    <row r="14" spans="1:23">
      <c r="A14" s="3"/>
      <c r="B14" s="28"/>
      <c r="C14" s="28"/>
      <c r="D14" s="3" t="s">
        <v>57</v>
      </c>
      <c r="E14" s="36"/>
      <c r="F14" s="36"/>
      <c r="G14" s="36"/>
      <c r="H14" s="36">
        <f t="shared" ref="H14:H24" si="0">E14+F14-G14</f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>
        <f t="shared" ref="U14:U24" si="1">SUM(I14:T14)</f>
        <v>0</v>
      </c>
      <c r="V14" s="4"/>
      <c r="W14" s="1"/>
    </row>
    <row r="15" spans="1:23">
      <c r="A15" s="3" t="s">
        <v>81</v>
      </c>
      <c r="B15" s="28">
        <v>2900</v>
      </c>
      <c r="C15" s="28">
        <v>2960</v>
      </c>
      <c r="D15" s="3" t="s">
        <v>272</v>
      </c>
      <c r="E15" s="36">
        <v>0</v>
      </c>
      <c r="F15" s="36">
        <v>17219.939999999999</v>
      </c>
      <c r="G15" s="36"/>
      <c r="H15" s="36">
        <f t="shared" si="0"/>
        <v>17219.939999999999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5">
        <v>17219.939999999999</v>
      </c>
      <c r="U15" s="5">
        <f t="shared" si="1"/>
        <v>17219.939999999999</v>
      </c>
      <c r="V15" s="4"/>
      <c r="W15" s="1"/>
    </row>
    <row r="16" spans="1:23">
      <c r="A16" s="3"/>
      <c r="B16" s="28"/>
      <c r="C16" s="28"/>
      <c r="D16" s="3"/>
      <c r="E16" s="36"/>
      <c r="F16" s="36"/>
      <c r="G16" s="36"/>
      <c r="H16" s="36">
        <f t="shared" si="0"/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>
        <f t="shared" si="1"/>
        <v>0</v>
      </c>
      <c r="V16" s="4"/>
      <c r="W16" s="1"/>
    </row>
    <row r="17" spans="1:23">
      <c r="A17" s="3" t="s">
        <v>85</v>
      </c>
      <c r="B17" s="28">
        <v>3100</v>
      </c>
      <c r="C17" s="28">
        <v>3110</v>
      </c>
      <c r="D17" s="3" t="s">
        <v>86</v>
      </c>
      <c r="E17" s="36">
        <v>0</v>
      </c>
      <c r="F17" s="36">
        <v>106825.83</v>
      </c>
      <c r="G17" s="36"/>
      <c r="H17" s="36">
        <f t="shared" si="0"/>
        <v>106825.83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5">
        <v>106825.83</v>
      </c>
      <c r="Q17" s="4">
        <v>0</v>
      </c>
      <c r="R17" s="4">
        <v>0</v>
      </c>
      <c r="S17" s="4">
        <v>0</v>
      </c>
      <c r="T17" s="5">
        <v>0</v>
      </c>
      <c r="U17" s="5">
        <f t="shared" si="1"/>
        <v>106825.83</v>
      </c>
      <c r="V17" s="4"/>
      <c r="W17" s="1"/>
    </row>
    <row r="18" spans="1:23">
      <c r="A18" s="3" t="s">
        <v>96</v>
      </c>
      <c r="B18" s="28">
        <v>3200</v>
      </c>
      <c r="C18" s="28">
        <v>3230</v>
      </c>
      <c r="D18" s="3" t="s">
        <v>97</v>
      </c>
      <c r="E18" s="36">
        <v>0</v>
      </c>
      <c r="F18" s="36">
        <v>12098.8</v>
      </c>
      <c r="G18" s="36"/>
      <c r="H18" s="36">
        <f t="shared" si="0"/>
        <v>12098.8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5">
        <v>12098.8</v>
      </c>
      <c r="U18" s="5">
        <f t="shared" si="1"/>
        <v>12098.8</v>
      </c>
      <c r="V18" s="4"/>
      <c r="W18" s="1"/>
    </row>
    <row r="19" spans="1:23">
      <c r="A19" s="3"/>
      <c r="B19" s="28"/>
      <c r="C19" s="28"/>
      <c r="D19" s="3" t="s">
        <v>98</v>
      </c>
      <c r="E19" s="36"/>
      <c r="F19" s="36"/>
      <c r="G19" s="36"/>
      <c r="H19" s="36">
        <f t="shared" si="0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>
        <f t="shared" si="1"/>
        <v>0</v>
      </c>
      <c r="V19" s="4"/>
      <c r="W19" s="1"/>
    </row>
    <row r="20" spans="1:23">
      <c r="A20" s="3" t="s">
        <v>99</v>
      </c>
      <c r="B20" s="28">
        <v>3200</v>
      </c>
      <c r="C20" s="28">
        <v>3250</v>
      </c>
      <c r="D20" s="3" t="s">
        <v>100</v>
      </c>
      <c r="E20" s="36">
        <v>0</v>
      </c>
      <c r="F20" s="36">
        <v>86188</v>
      </c>
      <c r="G20" s="36"/>
      <c r="H20" s="36">
        <f t="shared" si="0"/>
        <v>86188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5">
        <v>86188</v>
      </c>
      <c r="U20" s="5">
        <f t="shared" si="1"/>
        <v>86188</v>
      </c>
      <c r="V20" s="4"/>
      <c r="W20" s="1"/>
    </row>
    <row r="21" spans="1:23">
      <c r="A21" s="3" t="s">
        <v>114</v>
      </c>
      <c r="B21" s="28">
        <v>3500</v>
      </c>
      <c r="C21" s="28">
        <v>3550</v>
      </c>
      <c r="D21" s="3" t="s">
        <v>273</v>
      </c>
      <c r="E21" s="7">
        <v>0</v>
      </c>
      <c r="F21" s="36">
        <v>8642</v>
      </c>
      <c r="G21" s="36"/>
      <c r="H21" s="36">
        <f t="shared" si="0"/>
        <v>8642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>
        <v>8642</v>
      </c>
      <c r="U21" s="5">
        <f t="shared" si="1"/>
        <v>8642</v>
      </c>
      <c r="V21" s="4"/>
      <c r="W21" s="1"/>
    </row>
    <row r="22" spans="1:23">
      <c r="A22" s="3" t="s">
        <v>124</v>
      </c>
      <c r="B22" s="28">
        <v>3500</v>
      </c>
      <c r="C22" s="28">
        <v>3590</v>
      </c>
      <c r="D22" s="3" t="s">
        <v>125</v>
      </c>
      <c r="E22" s="36">
        <v>0</v>
      </c>
      <c r="F22" s="36">
        <v>20184</v>
      </c>
      <c r="G22" s="36"/>
      <c r="H22" s="36">
        <f t="shared" si="0"/>
        <v>20184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5">
        <v>20184</v>
      </c>
      <c r="U22" s="5">
        <f t="shared" si="1"/>
        <v>20184</v>
      </c>
      <c r="V22" s="4"/>
      <c r="W22" s="1"/>
    </row>
    <row r="23" spans="1:23">
      <c r="A23" s="3" t="s">
        <v>143</v>
      </c>
      <c r="B23" s="28">
        <v>4100</v>
      </c>
      <c r="C23" s="28">
        <v>4110</v>
      </c>
      <c r="D23" s="3" t="s">
        <v>142</v>
      </c>
      <c r="E23" s="36">
        <v>0</v>
      </c>
      <c r="F23" s="36">
        <v>600085.93999999994</v>
      </c>
      <c r="G23" s="36"/>
      <c r="H23" s="36">
        <f t="shared" si="0"/>
        <v>600085.93999999994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5">
        <v>66888</v>
      </c>
      <c r="U23" s="5">
        <f t="shared" si="1"/>
        <v>66888</v>
      </c>
      <c r="V23" s="4"/>
      <c r="W23" s="1"/>
    </row>
    <row r="24" spans="1:23">
      <c r="A24" s="3" t="s">
        <v>237</v>
      </c>
      <c r="B24" s="28">
        <v>4300</v>
      </c>
      <c r="C24" s="28">
        <v>4430</v>
      </c>
      <c r="D24" s="3" t="s">
        <v>179</v>
      </c>
      <c r="E24" s="7">
        <v>0</v>
      </c>
      <c r="F24" s="36">
        <v>206837.31</v>
      </c>
      <c r="G24" s="36"/>
      <c r="H24" s="36">
        <f t="shared" si="0"/>
        <v>206837.31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>
        <f t="shared" si="1"/>
        <v>0</v>
      </c>
      <c r="V24" s="4"/>
      <c r="W24" s="1"/>
    </row>
    <row r="25" spans="1:23">
      <c r="A25" s="3"/>
      <c r="B25" s="3"/>
      <c r="C25" s="3"/>
      <c r="D25" s="21" t="s">
        <v>240</v>
      </c>
      <c r="E25" s="25">
        <f t="shared" ref="E25:H25" si="2">SUM(E13:E24)</f>
        <v>0</v>
      </c>
      <c r="F25" s="25">
        <f t="shared" si="2"/>
        <v>1317185.3999999999</v>
      </c>
      <c r="G25" s="25">
        <f t="shared" si="2"/>
        <v>0</v>
      </c>
      <c r="H25" s="25">
        <f t="shared" si="2"/>
        <v>1317185.3999999999</v>
      </c>
      <c r="I25" s="27">
        <f>SUM(I13:I24)</f>
        <v>0</v>
      </c>
      <c r="J25" s="27">
        <f t="shared" ref="J25:U25" si="3">SUM(J13:J24)</f>
        <v>0</v>
      </c>
      <c r="K25" s="27">
        <f t="shared" si="3"/>
        <v>0</v>
      </c>
      <c r="L25" s="27">
        <f t="shared" si="3"/>
        <v>0</v>
      </c>
      <c r="M25" s="27">
        <f t="shared" si="3"/>
        <v>0</v>
      </c>
      <c r="N25" s="27">
        <f t="shared" si="3"/>
        <v>0</v>
      </c>
      <c r="O25" s="27">
        <f t="shared" si="3"/>
        <v>0</v>
      </c>
      <c r="P25" s="27">
        <f t="shared" si="3"/>
        <v>106825.83</v>
      </c>
      <c r="Q25" s="27">
        <f t="shared" si="3"/>
        <v>0</v>
      </c>
      <c r="R25" s="27">
        <f t="shared" si="3"/>
        <v>0</v>
      </c>
      <c r="S25" s="27">
        <f t="shared" si="3"/>
        <v>0</v>
      </c>
      <c r="T25" s="25">
        <f t="shared" si="3"/>
        <v>331960</v>
      </c>
      <c r="U25" s="25">
        <f t="shared" si="3"/>
        <v>438785.82999999996</v>
      </c>
      <c r="V25" s="4"/>
    </row>
    <row r="26" spans="1:23">
      <c r="A26" s="3"/>
      <c r="B26" s="3"/>
      <c r="C26" s="3"/>
      <c r="D26" s="3"/>
      <c r="E26" s="36"/>
      <c r="F26" s="36"/>
      <c r="G26" s="36"/>
      <c r="H26" s="3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3">
      <c r="A27" s="3"/>
      <c r="B27" s="3"/>
      <c r="C27" s="3"/>
      <c r="D27" s="3"/>
      <c r="E27" s="36"/>
      <c r="F27" s="36"/>
      <c r="G27" s="36"/>
      <c r="H27" s="3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3">
      <c r="A28" s="3"/>
      <c r="B28" s="3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3">
      <c r="A29" s="3"/>
      <c r="B29" s="3"/>
      <c r="C29" s="3"/>
      <c r="D29" s="3"/>
      <c r="E29" s="3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3">
      <c r="A30" s="3"/>
      <c r="B30" s="3"/>
      <c r="C30" s="3"/>
      <c r="D30" s="3"/>
      <c r="E30" s="3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3">
      <c r="A31" s="3"/>
      <c r="B31" s="3"/>
      <c r="C31" s="3"/>
      <c r="D31" s="3"/>
      <c r="E31" s="3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3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3:U22"/>
  <sheetViews>
    <sheetView workbookViewId="0">
      <selection activeCell="A21" sqref="A21"/>
    </sheetView>
  </sheetViews>
  <sheetFormatPr baseColWidth="10" defaultRowHeight="15"/>
  <cols>
    <col min="1" max="1" width="9.28515625" bestFit="1" customWidth="1"/>
    <col min="2" max="3" width="9.28515625" customWidth="1"/>
    <col min="4" max="4" width="37.28515625" customWidth="1"/>
    <col min="5" max="8" width="10.7109375" customWidth="1"/>
    <col min="9" max="21" width="9.7109375" customWidth="1"/>
  </cols>
  <sheetData>
    <row r="3" spans="1:21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1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1" spans="1:2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1">
      <c r="A13" s="3" t="s">
        <v>24</v>
      </c>
      <c r="B13" s="9">
        <v>2100</v>
      </c>
      <c r="C13" s="9">
        <v>2110</v>
      </c>
      <c r="D13" s="3" t="s">
        <v>260</v>
      </c>
      <c r="E13" s="7">
        <v>75750</v>
      </c>
      <c r="F13" s="7"/>
      <c r="G13" s="7">
        <v>75750</v>
      </c>
      <c r="H13" s="7">
        <f>E13+F13-G13</f>
        <v>0</v>
      </c>
      <c r="I13" s="9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>
        <f t="shared" ref="U13:U21" si="0">SUM(I13:T13)</f>
        <v>0</v>
      </c>
    </row>
    <row r="14" spans="1:21">
      <c r="A14" s="3" t="s">
        <v>34</v>
      </c>
      <c r="B14" s="9">
        <v>2200</v>
      </c>
      <c r="C14" s="9">
        <v>2210</v>
      </c>
      <c r="D14" s="3" t="s">
        <v>35</v>
      </c>
      <c r="E14" s="7"/>
      <c r="F14" s="7">
        <v>885</v>
      </c>
      <c r="G14" s="7"/>
      <c r="H14" s="7">
        <f t="shared" ref="H14:H21" si="1">E14+F14-G14</f>
        <v>885</v>
      </c>
      <c r="I14" s="9"/>
      <c r="J14" s="4"/>
      <c r="K14" s="4"/>
      <c r="L14" s="4"/>
      <c r="M14" s="4"/>
      <c r="N14" s="4"/>
      <c r="O14" s="4"/>
      <c r="P14" s="4"/>
      <c r="Q14" s="4"/>
      <c r="R14" s="4"/>
      <c r="S14" s="5">
        <v>885</v>
      </c>
      <c r="T14" s="5"/>
      <c r="U14" s="5">
        <f t="shared" si="0"/>
        <v>885</v>
      </c>
    </row>
    <row r="15" spans="1:21">
      <c r="A15" s="3" t="s">
        <v>49</v>
      </c>
      <c r="B15" s="9">
        <v>2400</v>
      </c>
      <c r="C15" s="9">
        <v>2460</v>
      </c>
      <c r="D15" s="3" t="s">
        <v>261</v>
      </c>
      <c r="E15" s="7">
        <v>0</v>
      </c>
      <c r="F15" s="7">
        <v>0</v>
      </c>
      <c r="G15" s="7">
        <v>0</v>
      </c>
      <c r="H15" s="7">
        <f t="shared" si="1"/>
        <v>0</v>
      </c>
      <c r="I15" s="9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>
        <f t="shared" si="0"/>
        <v>0</v>
      </c>
    </row>
    <row r="16" spans="1:21">
      <c r="A16" s="3" t="s">
        <v>85</v>
      </c>
      <c r="B16" s="9">
        <v>3100</v>
      </c>
      <c r="C16" s="9">
        <v>3110</v>
      </c>
      <c r="D16" s="3" t="s">
        <v>86</v>
      </c>
      <c r="E16" s="7">
        <v>500888</v>
      </c>
      <c r="F16" s="7"/>
      <c r="G16" s="7">
        <v>401325</v>
      </c>
      <c r="H16" s="7">
        <f t="shared" si="1"/>
        <v>99563</v>
      </c>
      <c r="I16" s="9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v>99563</v>
      </c>
      <c r="P16" s="4">
        <v>0</v>
      </c>
      <c r="Q16" s="4">
        <v>0</v>
      </c>
      <c r="R16" s="4">
        <v>0</v>
      </c>
      <c r="S16" s="5">
        <v>0</v>
      </c>
      <c r="T16" s="5">
        <v>0</v>
      </c>
      <c r="U16" s="5">
        <f t="shared" si="0"/>
        <v>99563</v>
      </c>
    </row>
    <row r="17" spans="1:21">
      <c r="A17" s="3" t="s">
        <v>89</v>
      </c>
      <c r="B17" s="9">
        <v>3100</v>
      </c>
      <c r="C17" s="9">
        <v>3140</v>
      </c>
      <c r="D17" s="3" t="s">
        <v>262</v>
      </c>
      <c r="E17" s="7">
        <v>65000</v>
      </c>
      <c r="F17" s="7"/>
      <c r="G17" s="7">
        <v>65000</v>
      </c>
      <c r="H17" s="7">
        <f t="shared" si="1"/>
        <v>0</v>
      </c>
      <c r="I17" s="9"/>
      <c r="J17" s="4"/>
      <c r="K17" s="4"/>
      <c r="L17" s="4"/>
      <c r="M17" s="4"/>
      <c r="N17" s="4"/>
      <c r="O17" s="5"/>
      <c r="P17" s="4"/>
      <c r="Q17" s="4"/>
      <c r="R17" s="4"/>
      <c r="S17" s="5"/>
      <c r="T17" s="5"/>
      <c r="U17" s="5">
        <f t="shared" si="0"/>
        <v>0</v>
      </c>
    </row>
    <row r="18" spans="1:21" ht="36.75">
      <c r="A18" s="3" t="s">
        <v>126</v>
      </c>
      <c r="B18" s="9">
        <v>3600</v>
      </c>
      <c r="C18" s="9">
        <v>3610</v>
      </c>
      <c r="D18" s="10" t="s">
        <v>263</v>
      </c>
      <c r="E18" s="7">
        <v>18000</v>
      </c>
      <c r="F18" s="7"/>
      <c r="G18" s="7">
        <v>18000</v>
      </c>
      <c r="H18" s="7">
        <f t="shared" si="1"/>
        <v>0</v>
      </c>
      <c r="I18" s="9"/>
      <c r="J18" s="4"/>
      <c r="K18" s="4"/>
      <c r="L18" s="4"/>
      <c r="M18" s="4"/>
      <c r="N18" s="4"/>
      <c r="O18" s="5"/>
      <c r="P18" s="4"/>
      <c r="Q18" s="4"/>
      <c r="R18" s="4"/>
      <c r="S18" s="5"/>
      <c r="T18" s="5"/>
      <c r="U18" s="5">
        <f t="shared" si="0"/>
        <v>0</v>
      </c>
    </row>
    <row r="19" spans="1:21">
      <c r="A19" s="3" t="s">
        <v>130</v>
      </c>
      <c r="B19" s="9">
        <v>3700</v>
      </c>
      <c r="C19" s="9">
        <v>3750</v>
      </c>
      <c r="D19" s="3" t="s">
        <v>131</v>
      </c>
      <c r="E19" s="7">
        <v>0</v>
      </c>
      <c r="F19" s="7">
        <v>5653.02</v>
      </c>
      <c r="G19" s="7"/>
      <c r="H19" s="7">
        <f t="shared" si="1"/>
        <v>5653.02</v>
      </c>
      <c r="I19" s="9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5">
        <v>0</v>
      </c>
      <c r="T19" s="5">
        <v>5653.02</v>
      </c>
      <c r="U19" s="5">
        <f t="shared" si="0"/>
        <v>5653.02</v>
      </c>
    </row>
    <row r="20" spans="1:21">
      <c r="A20" s="3" t="s">
        <v>132</v>
      </c>
      <c r="B20" s="9">
        <v>3800</v>
      </c>
      <c r="C20" s="9">
        <v>3820</v>
      </c>
      <c r="D20" s="3" t="s">
        <v>133</v>
      </c>
      <c r="E20" s="7">
        <v>119581</v>
      </c>
      <c r="F20" s="7">
        <v>397105.31</v>
      </c>
      <c r="G20" s="7"/>
      <c r="H20" s="7">
        <f t="shared" si="1"/>
        <v>516686.31</v>
      </c>
      <c r="I20" s="9">
        <v>0</v>
      </c>
      <c r="J20" s="4">
        <v>0</v>
      </c>
      <c r="K20" s="4">
        <v>0</v>
      </c>
      <c r="L20" s="5">
        <v>4382</v>
      </c>
      <c r="M20" s="5">
        <v>65458.87</v>
      </c>
      <c r="N20" s="5">
        <v>56602.2</v>
      </c>
      <c r="O20" s="5">
        <v>4900</v>
      </c>
      <c r="P20" s="5">
        <v>80304</v>
      </c>
      <c r="Q20" s="4">
        <v>0</v>
      </c>
      <c r="R20" s="4">
        <v>0</v>
      </c>
      <c r="S20" s="5">
        <v>0</v>
      </c>
      <c r="T20" s="5">
        <v>305039.24</v>
      </c>
      <c r="U20" s="5">
        <f t="shared" si="0"/>
        <v>516686.31</v>
      </c>
    </row>
    <row r="21" spans="1:21">
      <c r="A21" s="3" t="s">
        <v>143</v>
      </c>
      <c r="B21" s="9">
        <v>4400</v>
      </c>
      <c r="C21" s="9">
        <v>4410</v>
      </c>
      <c r="D21" s="3" t="s">
        <v>142</v>
      </c>
      <c r="E21" s="7">
        <v>0</v>
      </c>
      <c r="F21" s="7">
        <v>60357.71</v>
      </c>
      <c r="G21" s="7"/>
      <c r="H21" s="7">
        <f t="shared" si="1"/>
        <v>60357.71</v>
      </c>
      <c r="I21" s="9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5">
        <v>10440</v>
      </c>
      <c r="Q21" s="4">
        <v>0</v>
      </c>
      <c r="R21" s="4">
        <v>0</v>
      </c>
      <c r="S21" s="5">
        <v>0</v>
      </c>
      <c r="T21" s="5">
        <v>0</v>
      </c>
      <c r="U21" s="5">
        <f t="shared" si="0"/>
        <v>10440</v>
      </c>
    </row>
    <row r="22" spans="1:21">
      <c r="A22" s="3"/>
      <c r="B22" s="3"/>
      <c r="C22" s="3"/>
      <c r="D22" s="21" t="s">
        <v>240</v>
      </c>
      <c r="E22" s="19">
        <f>SUM(E13:E21)</f>
        <v>779219</v>
      </c>
      <c r="F22" s="19">
        <f t="shared" ref="F22:H22" si="2">SUM(F13:F21)</f>
        <v>464001.04000000004</v>
      </c>
      <c r="G22" s="19">
        <f t="shared" si="2"/>
        <v>560075</v>
      </c>
      <c r="H22" s="19">
        <f t="shared" si="2"/>
        <v>683145.03999999992</v>
      </c>
      <c r="I22" s="21">
        <f t="shared" ref="I22:U22" si="3">SUM(I13:I21)</f>
        <v>0</v>
      </c>
      <c r="J22" s="27">
        <f t="shared" si="3"/>
        <v>0</v>
      </c>
      <c r="K22" s="27">
        <f t="shared" si="3"/>
        <v>0</v>
      </c>
      <c r="L22" s="27">
        <f t="shared" si="3"/>
        <v>4382</v>
      </c>
      <c r="M22" s="27">
        <f t="shared" si="3"/>
        <v>65458.87</v>
      </c>
      <c r="N22" s="27">
        <f t="shared" si="3"/>
        <v>56602.2</v>
      </c>
      <c r="O22" s="27">
        <f t="shared" si="3"/>
        <v>104463</v>
      </c>
      <c r="P22" s="27">
        <f t="shared" si="3"/>
        <v>90744</v>
      </c>
      <c r="Q22" s="27">
        <f t="shared" si="3"/>
        <v>0</v>
      </c>
      <c r="R22" s="27">
        <f t="shared" si="3"/>
        <v>0</v>
      </c>
      <c r="S22" s="25">
        <f t="shared" si="3"/>
        <v>885</v>
      </c>
      <c r="T22" s="25">
        <f t="shared" si="3"/>
        <v>310692.26</v>
      </c>
      <c r="U22" s="25">
        <f t="shared" si="3"/>
        <v>633227.32999999996</v>
      </c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U26"/>
  <sheetViews>
    <sheetView workbookViewId="0">
      <selection activeCell="A13" sqref="A13"/>
    </sheetView>
  </sheetViews>
  <sheetFormatPr baseColWidth="10" defaultRowHeight="15"/>
  <cols>
    <col min="1" max="3" width="7.85546875" customWidth="1"/>
    <col min="4" max="4" width="42.5703125" customWidth="1"/>
    <col min="5" max="5" width="10.7109375" customWidth="1"/>
    <col min="6" max="6" width="11.7109375" customWidth="1"/>
    <col min="7" max="8" width="11.140625" customWidth="1"/>
    <col min="9" max="18" width="10.7109375" customWidth="1"/>
  </cols>
  <sheetData>
    <row r="1" spans="1:21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21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</row>
    <row r="3" spans="1:21">
      <c r="A3" s="39" t="s">
        <v>274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1">
      <c r="A4" s="39" t="s">
        <v>275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21">
      <c r="A5" s="40" t="s">
        <v>278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11" spans="1:2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3"/>
      <c r="B12" s="3"/>
      <c r="C12" s="3"/>
      <c r="D12" s="4"/>
      <c r="E12" s="4"/>
      <c r="F12" s="4"/>
      <c r="G12" s="4"/>
      <c r="H12" s="4"/>
    </row>
    <row r="13" spans="1:21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12</v>
      </c>
    </row>
    <row r="14" spans="1:21">
      <c r="A14" s="3" t="s">
        <v>276</v>
      </c>
      <c r="B14" s="28">
        <v>3400</v>
      </c>
      <c r="C14" s="28">
        <v>3450</v>
      </c>
      <c r="D14" s="4" t="s">
        <v>277</v>
      </c>
      <c r="E14" s="5">
        <v>33471</v>
      </c>
      <c r="F14" s="5">
        <v>15.25</v>
      </c>
      <c r="G14" s="5"/>
      <c r="H14" s="5">
        <f>E14+F14-G14</f>
        <v>33486.25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5">
        <f>SUM(I14:N14)</f>
        <v>0</v>
      </c>
      <c r="S14" s="4"/>
      <c r="T14" s="4"/>
      <c r="U14" s="4"/>
    </row>
    <row r="15" spans="1:21">
      <c r="A15" s="3" t="s">
        <v>134</v>
      </c>
      <c r="B15" s="28">
        <v>3900</v>
      </c>
      <c r="C15" s="28">
        <v>3920</v>
      </c>
      <c r="D15" s="4" t="s">
        <v>135</v>
      </c>
      <c r="E15" s="5">
        <v>0</v>
      </c>
      <c r="F15" s="5"/>
      <c r="G15" s="5">
        <v>0</v>
      </c>
      <c r="H15" s="5">
        <f>E15+F15-G15</f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5">
        <f>SUM(I15:N15)</f>
        <v>0</v>
      </c>
      <c r="S15" s="4"/>
      <c r="T15" s="4"/>
      <c r="U15" s="4"/>
    </row>
    <row r="16" spans="1:21">
      <c r="A16" s="3"/>
      <c r="B16" s="3"/>
      <c r="C16" s="3"/>
      <c r="D16" s="21" t="s">
        <v>240</v>
      </c>
      <c r="E16" s="25">
        <f>SUM(E14:E15)</f>
        <v>33471</v>
      </c>
      <c r="F16" s="25">
        <f t="shared" ref="F16:R16" si="0">SUM(F14:F15)</f>
        <v>15.25</v>
      </c>
      <c r="G16" s="25">
        <f t="shared" si="0"/>
        <v>0</v>
      </c>
      <c r="H16" s="25">
        <f t="shared" si="0"/>
        <v>33486.25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4"/>
      <c r="T16" s="4"/>
      <c r="U16" s="4"/>
    </row>
    <row r="17" spans="1:21">
      <c r="A17" s="3"/>
      <c r="B17" s="3"/>
      <c r="C17" s="3"/>
      <c r="D17" s="4"/>
      <c r="E17" s="5"/>
      <c r="F17" s="5"/>
      <c r="G17" s="5"/>
      <c r="H17" s="5"/>
      <c r="I17" s="4"/>
      <c r="J17" s="4"/>
      <c r="K17" s="4"/>
      <c r="L17" s="5"/>
      <c r="M17" s="5"/>
      <c r="N17" s="5"/>
      <c r="O17" s="5"/>
      <c r="P17" s="5"/>
      <c r="Q17" s="5"/>
      <c r="R17" s="5"/>
      <c r="S17" s="4"/>
      <c r="T17" s="4"/>
      <c r="U17" s="4"/>
    </row>
    <row r="18" spans="1:21">
      <c r="A18" s="4"/>
      <c r="B18" s="4"/>
      <c r="C18" s="4"/>
      <c r="D18" s="4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>
      <c r="A19" s="4"/>
      <c r="B19" s="4"/>
      <c r="C19" s="4"/>
      <c r="D19" s="4"/>
      <c r="E19" s="5"/>
      <c r="F19" s="5"/>
      <c r="G19" s="5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>
      <c r="E20" s="1"/>
      <c r="F20" s="1"/>
      <c r="G20" s="1"/>
      <c r="H20" s="1"/>
    </row>
    <row r="21" spans="1:21">
      <c r="E21" s="1"/>
      <c r="F21" s="1"/>
      <c r="G21" s="1"/>
      <c r="H21" s="1"/>
    </row>
    <row r="22" spans="1:21">
      <c r="E22" s="1"/>
      <c r="F22" s="1"/>
      <c r="G22" s="1"/>
      <c r="H22" s="1"/>
    </row>
    <row r="23" spans="1:21">
      <c r="E23" s="1"/>
      <c r="F23" s="1"/>
      <c r="G23" s="1"/>
      <c r="H23" s="1"/>
    </row>
    <row r="24" spans="1:21">
      <c r="E24" s="1"/>
      <c r="F24" s="1"/>
      <c r="G24" s="1"/>
      <c r="H24" s="1"/>
    </row>
    <row r="25" spans="1:21">
      <c r="E25" s="1"/>
      <c r="F25" s="1"/>
      <c r="G25" s="1"/>
      <c r="H25" s="1"/>
    </row>
    <row r="26" spans="1:21">
      <c r="E26" s="1"/>
      <c r="F26" s="1"/>
      <c r="G26" s="1"/>
      <c r="H26" s="1"/>
    </row>
  </sheetData>
  <mergeCells count="3">
    <mergeCell ref="A3:K3"/>
    <mergeCell ref="A4:K4"/>
    <mergeCell ref="A5:L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X26"/>
  <sheetViews>
    <sheetView workbookViewId="0">
      <selection activeCell="A15" sqref="A15"/>
    </sheetView>
  </sheetViews>
  <sheetFormatPr baseColWidth="10" defaultRowHeight="15"/>
  <cols>
    <col min="1" max="3" width="7.85546875" customWidth="1"/>
    <col min="4" max="4" width="42.5703125" customWidth="1"/>
    <col min="5" max="5" width="10.7109375" customWidth="1"/>
    <col min="6" max="6" width="11.7109375" customWidth="1"/>
    <col min="7" max="8" width="11.140625" customWidth="1"/>
    <col min="9" max="21" width="10.7109375" customWidth="1"/>
  </cols>
  <sheetData>
    <row r="1" spans="1:24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24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</row>
    <row r="3" spans="1:24">
      <c r="A3" s="39" t="s">
        <v>274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4">
      <c r="A4" s="39" t="s">
        <v>275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24">
      <c r="A5" s="40" t="s">
        <v>278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11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4">
      <c r="A12" s="3"/>
      <c r="B12" s="3"/>
      <c r="C12" s="3"/>
      <c r="D12" s="4"/>
      <c r="E12" s="4"/>
      <c r="F12" s="4"/>
      <c r="G12" s="4"/>
      <c r="H12" s="4"/>
    </row>
    <row r="13" spans="1:24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9</v>
      </c>
      <c r="S13" s="20" t="s">
        <v>10</v>
      </c>
      <c r="T13" s="20" t="s">
        <v>11</v>
      </c>
      <c r="U13" s="20" t="s">
        <v>12</v>
      </c>
    </row>
    <row r="14" spans="1:24">
      <c r="A14" s="3" t="s">
        <v>85</v>
      </c>
      <c r="B14" s="28">
        <v>3100</v>
      </c>
      <c r="C14" s="28">
        <v>3110</v>
      </c>
      <c r="D14" s="4" t="s">
        <v>287</v>
      </c>
      <c r="E14" s="5">
        <v>0</v>
      </c>
      <c r="F14" s="5">
        <v>1.36</v>
      </c>
      <c r="G14" s="5"/>
      <c r="H14" s="5">
        <f>E14+F14-G14</f>
        <v>1.36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4">
        <v>0</v>
      </c>
      <c r="R14" s="4">
        <v>0</v>
      </c>
      <c r="S14" s="4">
        <v>0</v>
      </c>
      <c r="T14" s="4">
        <v>0</v>
      </c>
      <c r="U14" s="5">
        <f>SUM(I14:T14)</f>
        <v>0</v>
      </c>
      <c r="V14" s="4"/>
      <c r="W14" s="4"/>
      <c r="X14" s="4"/>
    </row>
    <row r="15" spans="1:24">
      <c r="A15" s="3"/>
      <c r="B15" s="28"/>
      <c r="C15" s="28"/>
      <c r="D15" s="4"/>
      <c r="E15" s="5"/>
      <c r="F15" s="5"/>
      <c r="G15" s="5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4"/>
      <c r="W15" s="4"/>
      <c r="X15" s="4"/>
    </row>
    <row r="16" spans="1:24">
      <c r="A16" s="3"/>
      <c r="B16" s="3"/>
      <c r="C16" s="3"/>
      <c r="D16" s="21" t="s">
        <v>240</v>
      </c>
      <c r="E16" s="25">
        <f>SUM(E14:E15)</f>
        <v>0</v>
      </c>
      <c r="F16" s="25">
        <f t="shared" ref="F16:U16" si="0">SUM(F14:F15)</f>
        <v>1.36</v>
      </c>
      <c r="G16" s="25">
        <f t="shared" si="0"/>
        <v>0</v>
      </c>
      <c r="H16" s="25">
        <f t="shared" si="0"/>
        <v>1.36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  <c r="U16" s="25">
        <f t="shared" si="0"/>
        <v>0</v>
      </c>
      <c r="V16" s="4"/>
      <c r="W16" s="4"/>
      <c r="X16" s="4"/>
    </row>
    <row r="17" spans="1:24">
      <c r="A17" s="3"/>
      <c r="B17" s="3"/>
      <c r="C17" s="3"/>
      <c r="D17" s="4"/>
      <c r="E17" s="5"/>
      <c r="F17" s="5"/>
      <c r="G17" s="5"/>
      <c r="H17" s="5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4"/>
      <c r="W17" s="4"/>
      <c r="X17" s="4"/>
    </row>
    <row r="18" spans="1:24">
      <c r="A18" s="4"/>
      <c r="B18" s="4"/>
      <c r="C18" s="4"/>
      <c r="D18" s="4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4"/>
      <c r="B19" s="4"/>
      <c r="C19" s="4"/>
      <c r="D19" s="4"/>
      <c r="E19" s="5"/>
      <c r="F19" s="5"/>
      <c r="G19" s="5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E20" s="1"/>
      <c r="F20" s="1"/>
      <c r="G20" s="1"/>
      <c r="H20" s="1"/>
    </row>
    <row r="21" spans="1:24">
      <c r="E21" s="1"/>
      <c r="F21" s="1"/>
      <c r="G21" s="1"/>
      <c r="H21" s="1"/>
    </row>
    <row r="22" spans="1:24">
      <c r="E22" s="1"/>
      <c r="F22" s="1"/>
      <c r="G22" s="1"/>
      <c r="H22" s="1"/>
    </row>
    <row r="23" spans="1:24">
      <c r="E23" s="1"/>
      <c r="F23" s="1"/>
      <c r="G23" s="1"/>
      <c r="H23" s="1"/>
    </row>
    <row r="24" spans="1:24">
      <c r="E24" s="1"/>
      <c r="F24" s="1"/>
      <c r="G24" s="1"/>
      <c r="H24" s="1"/>
    </row>
    <row r="25" spans="1:24">
      <c r="E25" s="1"/>
      <c r="F25" s="1"/>
      <c r="G25" s="1"/>
      <c r="H25" s="1"/>
    </row>
    <row r="26" spans="1:24">
      <c r="E26" s="1"/>
      <c r="F26" s="1"/>
      <c r="G26" s="1"/>
      <c r="H26" s="1"/>
    </row>
  </sheetData>
  <mergeCells count="3">
    <mergeCell ref="A3:K3"/>
    <mergeCell ref="A4:K4"/>
    <mergeCell ref="A5:L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3:T17"/>
  <sheetViews>
    <sheetView workbookViewId="0">
      <selection activeCell="D9" sqref="D9"/>
    </sheetView>
  </sheetViews>
  <sheetFormatPr baseColWidth="10" defaultRowHeight="15"/>
  <cols>
    <col min="1" max="1" width="11" bestFit="1" customWidth="1"/>
    <col min="2" max="3" width="11" customWidth="1"/>
    <col min="4" max="4" width="44.42578125" bestFit="1" customWidth="1"/>
    <col min="5" max="20" width="10.7109375" customWidth="1"/>
  </cols>
  <sheetData>
    <row r="3" spans="1:20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0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0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0">
      <c r="A12" s="4"/>
      <c r="B12" s="4"/>
      <c r="C12" s="4"/>
      <c r="D12" s="4"/>
      <c r="E12" s="4"/>
      <c r="F12" s="4"/>
      <c r="G12" s="4"/>
      <c r="H12" s="4"/>
    </row>
    <row r="13" spans="1:20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9</v>
      </c>
      <c r="S13" s="20" t="s">
        <v>10</v>
      </c>
      <c r="T13" s="20" t="s">
        <v>12</v>
      </c>
    </row>
    <row r="14" spans="1:20">
      <c r="A14" s="3"/>
      <c r="B14" s="9">
        <v>3300</v>
      </c>
      <c r="C14" s="9">
        <v>3330</v>
      </c>
      <c r="D14" s="4" t="s">
        <v>288</v>
      </c>
      <c r="E14" s="5">
        <v>0</v>
      </c>
      <c r="F14" s="5">
        <v>2685927.13</v>
      </c>
      <c r="G14" s="5"/>
      <c r="H14" s="5">
        <f>E14+F14-G14</f>
        <v>2685927.13</v>
      </c>
      <c r="I14" s="5"/>
      <c r="J14" s="5"/>
      <c r="K14" s="5"/>
      <c r="L14" s="5"/>
      <c r="M14" s="5"/>
      <c r="N14" s="5">
        <v>2685927.13</v>
      </c>
      <c r="O14" s="4"/>
      <c r="P14" s="4"/>
      <c r="Q14" s="4"/>
      <c r="R14" s="4"/>
      <c r="S14" s="4"/>
      <c r="T14" s="5">
        <f>SUM(I14:S14)</f>
        <v>2685927.13</v>
      </c>
    </row>
    <row r="15" spans="1:20">
      <c r="A15" s="3"/>
      <c r="B15" s="9">
        <v>6100</v>
      </c>
      <c r="C15" s="9">
        <v>6130</v>
      </c>
      <c r="D15" s="4" t="s">
        <v>289</v>
      </c>
      <c r="E15" s="5">
        <v>0</v>
      </c>
      <c r="F15" s="5">
        <v>1314072.8700000001</v>
      </c>
      <c r="G15" s="5"/>
      <c r="H15" s="5">
        <f>E15+F15-G15</f>
        <v>1314072.8700000001</v>
      </c>
      <c r="I15" s="4"/>
      <c r="J15" s="4"/>
      <c r="K15" s="4"/>
      <c r="L15" s="4"/>
      <c r="M15" s="4"/>
      <c r="N15" s="5">
        <v>922361.75</v>
      </c>
      <c r="O15" s="4"/>
      <c r="P15" s="5">
        <v>391711.12</v>
      </c>
      <c r="Q15" s="4"/>
      <c r="R15" s="5"/>
      <c r="S15" s="4"/>
      <c r="T15" s="5">
        <f>SUM(I15:S15)</f>
        <v>1314072.8700000001</v>
      </c>
    </row>
    <row r="16" spans="1:20">
      <c r="A16" s="4"/>
      <c r="B16" s="4"/>
      <c r="C16" s="4"/>
      <c r="D16" s="4"/>
      <c r="E16" s="5"/>
      <c r="F16" s="5"/>
      <c r="G16" s="5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>
      <c r="A17" s="4"/>
      <c r="B17" s="4"/>
      <c r="C17" s="4"/>
      <c r="D17" s="4"/>
      <c r="E17" s="5">
        <f>SUM(E14:E15)</f>
        <v>0</v>
      </c>
      <c r="F17" s="5">
        <f>SUM(F14:F15)</f>
        <v>4000000</v>
      </c>
      <c r="G17" s="5">
        <f>SUM(G14:G15)</f>
        <v>0</v>
      </c>
      <c r="H17" s="5">
        <f>SUM(H14:H15)</f>
        <v>4000000</v>
      </c>
      <c r="I17" s="5">
        <f t="shared" ref="I17:T17" si="0">SUM(I14:I15)</f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3608288.88</v>
      </c>
      <c r="O17" s="5">
        <f t="shared" si="0"/>
        <v>0</v>
      </c>
      <c r="P17" s="5">
        <f t="shared" si="0"/>
        <v>391711.12</v>
      </c>
      <c r="Q17" s="5">
        <f t="shared" si="0"/>
        <v>0</v>
      </c>
      <c r="R17" s="5">
        <f t="shared" si="0"/>
        <v>0</v>
      </c>
      <c r="S17" s="5">
        <f t="shared" si="0"/>
        <v>0</v>
      </c>
      <c r="T17" s="5">
        <f t="shared" si="0"/>
        <v>4000000</v>
      </c>
    </row>
  </sheetData>
  <mergeCells count="3">
    <mergeCell ref="D3:N3"/>
    <mergeCell ref="D4:N4"/>
    <mergeCell ref="D5:O5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X26"/>
  <sheetViews>
    <sheetView workbookViewId="0"/>
  </sheetViews>
  <sheetFormatPr baseColWidth="10" defaultRowHeight="15"/>
  <cols>
    <col min="1" max="3" width="7.85546875" customWidth="1"/>
    <col min="4" max="4" width="42.5703125" customWidth="1"/>
    <col min="5" max="5" width="10.7109375" customWidth="1"/>
    <col min="6" max="6" width="11.7109375" customWidth="1"/>
    <col min="7" max="8" width="11.140625" customWidth="1"/>
    <col min="9" max="21" width="10.7109375" customWidth="1"/>
  </cols>
  <sheetData>
    <row r="1" spans="1:24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24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</row>
    <row r="3" spans="1:24">
      <c r="A3" s="39" t="s">
        <v>274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4">
      <c r="A4" s="39" t="s">
        <v>275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24">
      <c r="A5" s="40" t="s">
        <v>278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11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4">
      <c r="A12" s="3"/>
      <c r="B12" s="3"/>
      <c r="C12" s="3"/>
      <c r="D12" s="4"/>
      <c r="E12" s="4"/>
      <c r="F12" s="4"/>
      <c r="G12" s="4"/>
      <c r="H12" s="4"/>
    </row>
    <row r="13" spans="1:24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9</v>
      </c>
      <c r="S13" s="20" t="s">
        <v>10</v>
      </c>
      <c r="T13" s="20" t="s">
        <v>11</v>
      </c>
      <c r="U13" s="20" t="s">
        <v>12</v>
      </c>
    </row>
    <row r="14" spans="1:24">
      <c r="A14" s="3" t="s">
        <v>85</v>
      </c>
      <c r="B14" s="28">
        <v>3100</v>
      </c>
      <c r="C14" s="28">
        <v>3110</v>
      </c>
      <c r="D14" s="4" t="s">
        <v>287</v>
      </c>
      <c r="E14" s="5">
        <v>0</v>
      </c>
      <c r="F14" s="5">
        <v>2343.96</v>
      </c>
      <c r="G14" s="5"/>
      <c r="H14" s="5">
        <f>E14+F14-G14</f>
        <v>2343.96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4">
        <v>0</v>
      </c>
      <c r="R14" s="4">
        <v>0</v>
      </c>
      <c r="S14" s="4">
        <v>0</v>
      </c>
      <c r="T14" s="4">
        <v>0</v>
      </c>
      <c r="U14" s="5">
        <f>SUM(I14:T14)</f>
        <v>0</v>
      </c>
      <c r="V14" s="4"/>
      <c r="W14" s="4"/>
      <c r="X14" s="4"/>
    </row>
    <row r="15" spans="1:24">
      <c r="A15" s="3"/>
      <c r="B15" s="28"/>
      <c r="C15" s="28"/>
      <c r="D15" s="4"/>
      <c r="E15" s="5"/>
      <c r="F15" s="5"/>
      <c r="G15" s="5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4"/>
      <c r="W15" s="4"/>
      <c r="X15" s="4"/>
    </row>
    <row r="16" spans="1:24">
      <c r="A16" s="3"/>
      <c r="B16" s="3"/>
      <c r="C16" s="3"/>
      <c r="D16" s="21" t="s">
        <v>240</v>
      </c>
      <c r="E16" s="25">
        <f>SUM(E14:E15)</f>
        <v>0</v>
      </c>
      <c r="F16" s="25">
        <f t="shared" ref="F16:U16" si="0">SUM(F14:F15)</f>
        <v>2343.96</v>
      </c>
      <c r="G16" s="25">
        <f t="shared" si="0"/>
        <v>0</v>
      </c>
      <c r="H16" s="25">
        <f t="shared" si="0"/>
        <v>2343.96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  <c r="U16" s="25">
        <f t="shared" si="0"/>
        <v>0</v>
      </c>
      <c r="V16" s="4"/>
      <c r="W16" s="4"/>
      <c r="X16" s="4"/>
    </row>
    <row r="17" spans="1:24">
      <c r="A17" s="3"/>
      <c r="B17" s="3"/>
      <c r="C17" s="3"/>
      <c r="D17" s="4"/>
      <c r="E17" s="5"/>
      <c r="F17" s="5"/>
      <c r="G17" s="5"/>
      <c r="H17" s="5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4"/>
      <c r="W17" s="4"/>
      <c r="X17" s="4"/>
    </row>
    <row r="18" spans="1:24">
      <c r="A18" s="4"/>
      <c r="B18" s="4"/>
      <c r="C18" s="4"/>
      <c r="D18" s="4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4"/>
      <c r="B19" s="4"/>
      <c r="C19" s="4"/>
      <c r="D19" s="4"/>
      <c r="E19" s="5"/>
      <c r="F19" s="5"/>
      <c r="G19" s="5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E20" s="1"/>
      <c r="F20" s="1"/>
      <c r="G20" s="1"/>
      <c r="H20" s="1"/>
    </row>
    <row r="21" spans="1:24">
      <c r="E21" s="1"/>
      <c r="F21" s="1"/>
      <c r="G21" s="1"/>
      <c r="H21" s="1"/>
    </row>
    <row r="22" spans="1:24">
      <c r="E22" s="1"/>
      <c r="F22" s="1"/>
      <c r="G22" s="1"/>
      <c r="H22" s="1"/>
    </row>
    <row r="23" spans="1:24">
      <c r="E23" s="1"/>
      <c r="F23" s="1"/>
      <c r="G23" s="1"/>
      <c r="H23" s="1"/>
    </row>
    <row r="24" spans="1:24">
      <c r="E24" s="1"/>
      <c r="F24" s="1"/>
      <c r="G24" s="1"/>
      <c r="H24" s="1"/>
    </row>
    <row r="25" spans="1:24">
      <c r="E25" s="1"/>
      <c r="F25" s="1"/>
      <c r="G25" s="1"/>
      <c r="H25" s="1"/>
    </row>
    <row r="26" spans="1:24">
      <c r="E26" s="1"/>
      <c r="F26" s="1"/>
      <c r="G26" s="1"/>
      <c r="H26" s="1"/>
    </row>
  </sheetData>
  <mergeCells count="3">
    <mergeCell ref="A3:K3"/>
    <mergeCell ref="A4:K4"/>
    <mergeCell ref="A5:L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3:W62"/>
  <sheetViews>
    <sheetView topLeftCell="A7" workbookViewId="0">
      <selection activeCell="A30" sqref="A30"/>
    </sheetView>
  </sheetViews>
  <sheetFormatPr baseColWidth="10" defaultRowHeight="15"/>
  <cols>
    <col min="1" max="1" width="9.85546875" bestFit="1" customWidth="1"/>
    <col min="2" max="3" width="9.85546875" customWidth="1"/>
    <col min="4" max="4" width="36.85546875" customWidth="1"/>
    <col min="5" max="8" width="10.7109375" customWidth="1"/>
    <col min="9" max="21" width="9.7109375" customWidth="1"/>
    <col min="22" max="22" width="3.4257812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3" t="s">
        <v>24</v>
      </c>
      <c r="B13" s="9">
        <v>2100</v>
      </c>
      <c r="C13" s="9">
        <v>2110</v>
      </c>
      <c r="D13" s="3" t="s">
        <v>260</v>
      </c>
      <c r="E13" s="7">
        <v>0</v>
      </c>
      <c r="F13" s="7">
        <v>260866.5</v>
      </c>
      <c r="G13" s="7"/>
      <c r="H13" s="7">
        <f>E13+F13-G13</f>
        <v>260866.5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v>18560</v>
      </c>
      <c r="P13" s="5">
        <v>63002.61</v>
      </c>
      <c r="Q13" s="5">
        <v>4669</v>
      </c>
      <c r="R13" s="4">
        <v>0</v>
      </c>
      <c r="S13" s="5">
        <v>84634.89</v>
      </c>
      <c r="T13" s="4">
        <v>0</v>
      </c>
      <c r="U13" s="5">
        <f>SUM(I13:T13)</f>
        <v>170866.5</v>
      </c>
      <c r="W13" s="1"/>
    </row>
    <row r="14" spans="1:23">
      <c r="A14" s="3" t="s">
        <v>55</v>
      </c>
      <c r="B14" s="9">
        <v>2400</v>
      </c>
      <c r="C14" s="9">
        <v>2490</v>
      </c>
      <c r="D14" s="3" t="s">
        <v>280</v>
      </c>
      <c r="E14" s="7">
        <v>0</v>
      </c>
      <c r="F14" s="7">
        <v>59862.86</v>
      </c>
      <c r="G14" s="7"/>
      <c r="H14" s="7">
        <f t="shared" ref="H14:H30" si="0">E14+F14-G14</f>
        <v>59862.86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5">
        <v>59862.86</v>
      </c>
      <c r="U14" s="5">
        <f t="shared" ref="U14:U30" si="1">SUM(I14:T14)</f>
        <v>59862.86</v>
      </c>
      <c r="W14" s="1"/>
    </row>
    <row r="15" spans="1:23">
      <c r="A15" s="3" t="s">
        <v>63</v>
      </c>
      <c r="B15" s="9">
        <v>2500</v>
      </c>
      <c r="C15" s="9">
        <v>2560</v>
      </c>
      <c r="D15" s="3" t="s">
        <v>281</v>
      </c>
      <c r="E15" s="7">
        <v>0</v>
      </c>
      <c r="F15" s="7">
        <v>59995.199999999997</v>
      </c>
      <c r="G15" s="7"/>
      <c r="H15" s="7">
        <f t="shared" si="0"/>
        <v>59995.199999999997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v>59995.199999999997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5">
        <f t="shared" si="1"/>
        <v>59995.199999999997</v>
      </c>
      <c r="W15" s="1"/>
    </row>
    <row r="16" spans="1:23">
      <c r="A16" s="3" t="s">
        <v>81</v>
      </c>
      <c r="B16" s="9">
        <v>2900</v>
      </c>
      <c r="C16" s="9">
        <v>2960</v>
      </c>
      <c r="D16" s="3" t="s">
        <v>272</v>
      </c>
      <c r="E16" s="7">
        <v>0</v>
      </c>
      <c r="F16" s="7">
        <v>38226.089999999997</v>
      </c>
      <c r="G16" s="7"/>
      <c r="H16" s="7">
        <f t="shared" si="0"/>
        <v>38226.089999999997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5">
        <v>7157</v>
      </c>
      <c r="T16" s="5">
        <v>31069.09</v>
      </c>
      <c r="U16" s="5">
        <f t="shared" si="1"/>
        <v>38226.089999999997</v>
      </c>
      <c r="W16" s="1"/>
    </row>
    <row r="17" spans="1:23">
      <c r="A17" s="3" t="s">
        <v>101</v>
      </c>
      <c r="B17" s="9">
        <v>3300</v>
      </c>
      <c r="C17" s="9">
        <v>3310</v>
      </c>
      <c r="D17" s="4" t="s">
        <v>247</v>
      </c>
      <c r="E17" s="5">
        <v>25000</v>
      </c>
      <c r="F17" s="7"/>
      <c r="G17" s="7">
        <v>25000</v>
      </c>
      <c r="H17" s="7">
        <f t="shared" si="0"/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>
        <f t="shared" si="1"/>
        <v>0</v>
      </c>
      <c r="W17" s="1"/>
    </row>
    <row r="18" spans="1:23">
      <c r="A18" s="3" t="s">
        <v>104</v>
      </c>
      <c r="B18" s="9">
        <v>3300</v>
      </c>
      <c r="C18" s="9">
        <v>3330</v>
      </c>
      <c r="D18" s="3" t="s">
        <v>105</v>
      </c>
      <c r="E18" s="7">
        <v>175000</v>
      </c>
      <c r="F18" s="7"/>
      <c r="G18" s="7">
        <v>175000</v>
      </c>
      <c r="H18" s="7">
        <f t="shared" si="0"/>
        <v>0</v>
      </c>
      <c r="I18" s="4">
        <v>0</v>
      </c>
      <c r="J18" s="4">
        <v>0</v>
      </c>
      <c r="K18" s="4">
        <v>0</v>
      </c>
      <c r="L18" s="5">
        <v>58000</v>
      </c>
      <c r="M18" s="4">
        <v>0</v>
      </c>
      <c r="N18" s="4">
        <v>0</v>
      </c>
      <c r="O18" s="5">
        <v>-58000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5">
        <f t="shared" si="1"/>
        <v>0</v>
      </c>
      <c r="W18" s="1"/>
    </row>
    <row r="19" spans="1:23">
      <c r="A19" s="3"/>
      <c r="B19" s="9"/>
      <c r="C19" s="9"/>
      <c r="D19" s="3" t="s">
        <v>106</v>
      </c>
      <c r="E19" s="7"/>
      <c r="F19" s="7"/>
      <c r="G19" s="7"/>
      <c r="H19" s="7">
        <f t="shared" si="0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>
        <f t="shared" si="1"/>
        <v>0</v>
      </c>
      <c r="W19" s="1"/>
    </row>
    <row r="20" spans="1:23">
      <c r="A20" s="3"/>
      <c r="B20" s="9"/>
      <c r="C20" s="9"/>
      <c r="D20" s="3" t="s">
        <v>80</v>
      </c>
      <c r="E20" s="7"/>
      <c r="F20" s="7"/>
      <c r="G20" s="7"/>
      <c r="H20" s="7">
        <f t="shared" si="0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>
        <f t="shared" si="1"/>
        <v>0</v>
      </c>
      <c r="W20" s="1"/>
    </row>
    <row r="21" spans="1:23">
      <c r="A21" s="3" t="s">
        <v>164</v>
      </c>
      <c r="B21" s="9">
        <v>3400</v>
      </c>
      <c r="C21" s="9">
        <v>3490</v>
      </c>
      <c r="D21" s="4" t="s">
        <v>165</v>
      </c>
      <c r="E21" s="5">
        <v>6800</v>
      </c>
      <c r="F21" s="7"/>
      <c r="G21" s="7">
        <v>6800</v>
      </c>
      <c r="H21" s="7">
        <f t="shared" si="0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>
        <f t="shared" si="1"/>
        <v>0</v>
      </c>
      <c r="W21" s="1"/>
    </row>
    <row r="22" spans="1:23" ht="36.75">
      <c r="A22" s="3" t="s">
        <v>168</v>
      </c>
      <c r="B22" s="9">
        <v>3500</v>
      </c>
      <c r="C22" s="9">
        <v>3530</v>
      </c>
      <c r="D22" s="12" t="s">
        <v>282</v>
      </c>
      <c r="E22" s="5">
        <v>0</v>
      </c>
      <c r="F22" s="7">
        <v>18026.400000000001</v>
      </c>
      <c r="G22" s="7"/>
      <c r="H22" s="7">
        <f t="shared" si="0"/>
        <v>18026.400000000001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5">
        <v>18026.400000000001</v>
      </c>
      <c r="Q22" s="4">
        <v>0</v>
      </c>
      <c r="R22" s="4">
        <v>0</v>
      </c>
      <c r="S22" s="4">
        <v>0</v>
      </c>
      <c r="T22" s="4">
        <v>0</v>
      </c>
      <c r="U22" s="5">
        <f t="shared" si="1"/>
        <v>18026.400000000001</v>
      </c>
      <c r="W22" s="1"/>
    </row>
    <row r="23" spans="1:23">
      <c r="A23" s="3" t="s">
        <v>114</v>
      </c>
      <c r="B23" s="9">
        <v>3500</v>
      </c>
      <c r="C23" s="9">
        <v>3550</v>
      </c>
      <c r="D23" s="3" t="s">
        <v>273</v>
      </c>
      <c r="E23" s="7">
        <v>65000</v>
      </c>
      <c r="F23" s="7">
        <v>73836.63</v>
      </c>
      <c r="G23" s="7"/>
      <c r="H23" s="7">
        <f t="shared" si="0"/>
        <v>138836.63</v>
      </c>
      <c r="I23" s="4">
        <v>0</v>
      </c>
      <c r="J23" s="5">
        <v>25145</v>
      </c>
      <c r="K23" s="4">
        <v>0</v>
      </c>
      <c r="L23" s="5">
        <v>15228.48</v>
      </c>
      <c r="M23" s="4">
        <v>0</v>
      </c>
      <c r="N23" s="4">
        <v>0</v>
      </c>
      <c r="O23" s="5">
        <v>14835</v>
      </c>
      <c r="P23" s="5">
        <v>18900</v>
      </c>
      <c r="Q23" s="4">
        <v>0</v>
      </c>
      <c r="R23" s="4">
        <v>0</v>
      </c>
      <c r="S23" s="4">
        <v>0</v>
      </c>
      <c r="T23" s="5">
        <v>13642.01</v>
      </c>
      <c r="U23" s="5">
        <f t="shared" si="1"/>
        <v>87750.489999999991</v>
      </c>
      <c r="W23" s="1"/>
    </row>
    <row r="24" spans="1:23" ht="36.75">
      <c r="A24" s="3" t="s">
        <v>126</v>
      </c>
      <c r="B24" s="9">
        <v>3600</v>
      </c>
      <c r="C24" s="9">
        <v>3610</v>
      </c>
      <c r="D24" s="12" t="s">
        <v>283</v>
      </c>
      <c r="E24" s="5">
        <v>18000</v>
      </c>
      <c r="F24" s="7"/>
      <c r="G24" s="7">
        <v>18000</v>
      </c>
      <c r="H24" s="7">
        <f t="shared" si="0"/>
        <v>0</v>
      </c>
      <c r="I24" s="4"/>
      <c r="J24" s="5"/>
      <c r="K24" s="4"/>
      <c r="L24" s="5"/>
      <c r="M24" s="4"/>
      <c r="N24" s="4"/>
      <c r="O24" s="5"/>
      <c r="P24" s="5"/>
      <c r="Q24" s="4"/>
      <c r="R24" s="4"/>
      <c r="S24" s="4"/>
      <c r="T24" s="5"/>
      <c r="U24" s="5">
        <f t="shared" si="1"/>
        <v>0</v>
      </c>
      <c r="W24" s="1"/>
    </row>
    <row r="25" spans="1:23" ht="36.75">
      <c r="A25" s="3"/>
      <c r="B25" s="9">
        <v>3600</v>
      </c>
      <c r="C25" s="9">
        <v>3660</v>
      </c>
      <c r="D25" s="12" t="s">
        <v>284</v>
      </c>
      <c r="E25" s="5">
        <v>5000</v>
      </c>
      <c r="F25" s="7"/>
      <c r="G25" s="7">
        <v>5000</v>
      </c>
      <c r="H25" s="7">
        <f t="shared" si="0"/>
        <v>0</v>
      </c>
      <c r="I25" s="4"/>
      <c r="J25" s="5"/>
      <c r="K25" s="4"/>
      <c r="L25" s="5"/>
      <c r="M25" s="4"/>
      <c r="N25" s="4"/>
      <c r="O25" s="5"/>
      <c r="P25" s="5"/>
      <c r="Q25" s="4"/>
      <c r="R25" s="4"/>
      <c r="S25" s="4"/>
      <c r="T25" s="5"/>
      <c r="U25" s="5">
        <f t="shared" si="1"/>
        <v>0</v>
      </c>
      <c r="W25" s="1"/>
    </row>
    <row r="26" spans="1:23">
      <c r="A26" s="3" t="s">
        <v>130</v>
      </c>
      <c r="B26" s="9">
        <v>3700</v>
      </c>
      <c r="C26" s="9">
        <v>3750</v>
      </c>
      <c r="D26" s="4" t="s">
        <v>131</v>
      </c>
      <c r="E26" s="5">
        <v>35000</v>
      </c>
      <c r="F26" s="7"/>
      <c r="G26" s="7">
        <v>35000</v>
      </c>
      <c r="H26" s="7">
        <f t="shared" si="0"/>
        <v>0</v>
      </c>
      <c r="I26" s="4"/>
      <c r="J26" s="5"/>
      <c r="K26" s="4"/>
      <c r="L26" s="5"/>
      <c r="M26" s="4"/>
      <c r="N26" s="4"/>
      <c r="O26" s="5"/>
      <c r="P26" s="5"/>
      <c r="Q26" s="4"/>
      <c r="R26" s="4"/>
      <c r="S26" s="4"/>
      <c r="T26" s="5"/>
      <c r="U26" s="5">
        <f t="shared" si="1"/>
        <v>0</v>
      </c>
      <c r="W26" s="1"/>
    </row>
    <row r="27" spans="1:23">
      <c r="A27" s="3" t="s">
        <v>174</v>
      </c>
      <c r="B27" s="9">
        <v>3800</v>
      </c>
      <c r="C27" s="9">
        <v>3810</v>
      </c>
      <c r="D27" s="3" t="s">
        <v>175</v>
      </c>
      <c r="E27" s="7">
        <v>191350</v>
      </c>
      <c r="F27" s="7">
        <v>34560</v>
      </c>
      <c r="G27" s="7"/>
      <c r="H27" s="7">
        <f t="shared" si="0"/>
        <v>225910</v>
      </c>
      <c r="I27" s="4">
        <v>0</v>
      </c>
      <c r="J27" s="4">
        <v>0</v>
      </c>
      <c r="K27" s="4">
        <v>0</v>
      </c>
      <c r="L27" s="5">
        <v>68440</v>
      </c>
      <c r="M27" s="5">
        <v>41470</v>
      </c>
      <c r="N27" s="4">
        <v>0</v>
      </c>
      <c r="O27" s="5">
        <v>52200</v>
      </c>
      <c r="P27" s="5">
        <v>52200</v>
      </c>
      <c r="Q27" s="5">
        <v>11600</v>
      </c>
      <c r="R27" s="4">
        <v>0</v>
      </c>
      <c r="S27" s="4">
        <v>0</v>
      </c>
      <c r="T27" s="4">
        <v>0</v>
      </c>
      <c r="U27" s="5">
        <f t="shared" si="1"/>
        <v>225910</v>
      </c>
      <c r="W27" s="1"/>
    </row>
    <row r="28" spans="1:23">
      <c r="A28" s="3" t="s">
        <v>132</v>
      </c>
      <c r="B28" s="9">
        <v>3800</v>
      </c>
      <c r="C28" s="9">
        <v>3820</v>
      </c>
      <c r="D28" s="3" t="s">
        <v>133</v>
      </c>
      <c r="E28" s="7">
        <v>0</v>
      </c>
      <c r="F28" s="7">
        <v>192606.4</v>
      </c>
      <c r="G28" s="7"/>
      <c r="H28" s="7">
        <f t="shared" si="0"/>
        <v>192606.4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5">
        <v>85260</v>
      </c>
      <c r="R28" s="4">
        <v>0</v>
      </c>
      <c r="S28" s="4">
        <v>0</v>
      </c>
      <c r="T28" s="5">
        <v>107346.4</v>
      </c>
      <c r="U28" s="5">
        <f t="shared" si="1"/>
        <v>192606.4</v>
      </c>
      <c r="W28" s="1"/>
    </row>
    <row r="29" spans="1:23">
      <c r="A29" s="3" t="s">
        <v>136</v>
      </c>
      <c r="B29" s="9">
        <v>3900</v>
      </c>
      <c r="C29" s="9">
        <v>3950</v>
      </c>
      <c r="D29" s="4" t="s">
        <v>285</v>
      </c>
      <c r="E29" s="5">
        <v>125000</v>
      </c>
      <c r="F29" s="7"/>
      <c r="G29" s="7">
        <v>125000</v>
      </c>
      <c r="H29" s="7">
        <f t="shared" si="0"/>
        <v>0</v>
      </c>
      <c r="I29" s="4"/>
      <c r="J29" s="4"/>
      <c r="K29" s="4"/>
      <c r="L29" s="4"/>
      <c r="M29" s="4"/>
      <c r="N29" s="4"/>
      <c r="O29" s="4"/>
      <c r="P29" s="4"/>
      <c r="Q29" s="5"/>
      <c r="R29" s="4"/>
      <c r="S29" s="4"/>
      <c r="T29" s="5"/>
      <c r="U29" s="5">
        <f t="shared" si="1"/>
        <v>0</v>
      </c>
      <c r="W29" s="1"/>
    </row>
    <row r="30" spans="1:23">
      <c r="A30" s="3" t="s">
        <v>305</v>
      </c>
      <c r="B30" s="9">
        <v>5500</v>
      </c>
      <c r="C30" s="9">
        <v>5510</v>
      </c>
      <c r="D30" s="3" t="s">
        <v>279</v>
      </c>
      <c r="E30" s="7"/>
      <c r="F30" s="7">
        <v>100000</v>
      </c>
      <c r="G30" s="7"/>
      <c r="H30" s="7">
        <f t="shared" si="0"/>
        <v>100000</v>
      </c>
      <c r="I30" s="4"/>
      <c r="J30" s="4"/>
      <c r="K30" s="5"/>
      <c r="L30" s="4"/>
      <c r="M30" s="4"/>
      <c r="N30" s="5"/>
      <c r="O30" s="4"/>
      <c r="P30" s="4"/>
      <c r="Q30" s="4"/>
      <c r="R30" s="4"/>
      <c r="S30" s="4"/>
      <c r="T30" s="5">
        <v>100000</v>
      </c>
      <c r="U30" s="5">
        <f t="shared" si="1"/>
        <v>100000</v>
      </c>
      <c r="W30" s="1"/>
    </row>
    <row r="31" spans="1:23">
      <c r="A31" s="3"/>
      <c r="B31" s="3"/>
      <c r="C31" s="3"/>
      <c r="D31" s="21" t="s">
        <v>240</v>
      </c>
      <c r="E31" s="19">
        <f>SUM(E13:E30)</f>
        <v>646150</v>
      </c>
      <c r="F31" s="19">
        <f t="shared" ref="F31:U31" si="2">SUM(F13:F30)</f>
        <v>837980.08000000007</v>
      </c>
      <c r="G31" s="19">
        <f t="shared" si="2"/>
        <v>389800</v>
      </c>
      <c r="H31" s="19">
        <f t="shared" si="2"/>
        <v>1094330.08</v>
      </c>
      <c r="I31" s="19">
        <f t="shared" si="2"/>
        <v>0</v>
      </c>
      <c r="J31" s="19">
        <f t="shared" si="2"/>
        <v>25145</v>
      </c>
      <c r="K31" s="19">
        <f t="shared" si="2"/>
        <v>0</v>
      </c>
      <c r="L31" s="19">
        <f t="shared" si="2"/>
        <v>141668.47999999998</v>
      </c>
      <c r="M31" s="19">
        <f t="shared" si="2"/>
        <v>41470</v>
      </c>
      <c r="N31" s="19">
        <f t="shared" si="2"/>
        <v>59995.199999999997</v>
      </c>
      <c r="O31" s="19">
        <f t="shared" si="2"/>
        <v>27595</v>
      </c>
      <c r="P31" s="19">
        <f t="shared" si="2"/>
        <v>152129.01</v>
      </c>
      <c r="Q31" s="19">
        <f t="shared" si="2"/>
        <v>101529</v>
      </c>
      <c r="R31" s="19">
        <f t="shared" si="2"/>
        <v>0</v>
      </c>
      <c r="S31" s="19">
        <f t="shared" si="2"/>
        <v>91791.89</v>
      </c>
      <c r="T31" s="19">
        <f t="shared" si="2"/>
        <v>311920.36</v>
      </c>
      <c r="U31" s="19">
        <f t="shared" si="2"/>
        <v>953243.94000000006</v>
      </c>
      <c r="W31" s="19"/>
    </row>
    <row r="32" spans="1:23">
      <c r="A32" s="3"/>
      <c r="B32" s="3"/>
      <c r="C32" s="3"/>
      <c r="D32" s="3"/>
      <c r="E32" s="3"/>
      <c r="F32" s="3"/>
      <c r="G32" s="3"/>
      <c r="H32" s="3"/>
      <c r="I32" s="4"/>
      <c r="J32" s="5"/>
      <c r="K32" s="5"/>
      <c r="L32" s="5"/>
      <c r="M32" s="5"/>
      <c r="N32" s="5"/>
      <c r="O32" s="5"/>
      <c r="P32" s="5"/>
      <c r="Q32" s="5"/>
      <c r="R32" s="4"/>
      <c r="S32" s="5"/>
      <c r="T32" s="5"/>
      <c r="U32" s="5"/>
      <c r="W32" s="1"/>
    </row>
    <row r="33" spans="1:8">
      <c r="A33" s="2"/>
      <c r="B33" s="2"/>
      <c r="C33" s="2"/>
      <c r="D33" s="2"/>
      <c r="E33" s="2"/>
      <c r="F33" s="26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2"/>
      <c r="B45" s="2"/>
      <c r="C45" s="2"/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X26"/>
  <sheetViews>
    <sheetView workbookViewId="0">
      <selection activeCell="A3" sqref="A3:L5"/>
    </sheetView>
  </sheetViews>
  <sheetFormatPr baseColWidth="10" defaultRowHeight="15"/>
  <cols>
    <col min="1" max="3" width="7.85546875" customWidth="1"/>
    <col min="4" max="4" width="42.5703125" customWidth="1"/>
    <col min="5" max="5" width="10.7109375" customWidth="1"/>
    <col min="6" max="6" width="11.7109375" customWidth="1"/>
    <col min="7" max="8" width="11.140625" customWidth="1"/>
    <col min="9" max="21" width="10.7109375" customWidth="1"/>
  </cols>
  <sheetData>
    <row r="1" spans="1:24">
      <c r="A1" s="34"/>
      <c r="B1" s="34"/>
      <c r="C1" s="34"/>
      <c r="D1" s="34"/>
      <c r="E1" s="34"/>
      <c r="F1" s="34"/>
      <c r="G1" s="34"/>
      <c r="H1" s="34"/>
      <c r="I1" s="35"/>
      <c r="J1" s="35"/>
      <c r="K1" s="35"/>
    </row>
    <row r="2" spans="1:24">
      <c r="A2" s="34"/>
      <c r="B2" s="34"/>
      <c r="C2" s="34"/>
      <c r="D2" s="34"/>
      <c r="E2" s="34"/>
      <c r="F2" s="34"/>
      <c r="G2" s="34"/>
      <c r="H2" s="34"/>
      <c r="I2" s="35"/>
      <c r="J2" s="35"/>
      <c r="K2" s="35"/>
    </row>
    <row r="3" spans="1:24">
      <c r="A3" s="39" t="s">
        <v>274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4">
      <c r="A4" s="39" t="s">
        <v>275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24">
      <c r="A5" s="40" t="s">
        <v>278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11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4">
      <c r="A12" s="3"/>
      <c r="B12" s="3"/>
      <c r="C12" s="3"/>
      <c r="D12" s="4"/>
      <c r="E12" s="4"/>
      <c r="F12" s="4"/>
      <c r="G12" s="4"/>
      <c r="H12" s="4"/>
    </row>
    <row r="13" spans="1:24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9</v>
      </c>
      <c r="S13" s="20" t="s">
        <v>10</v>
      </c>
      <c r="T13" s="20" t="s">
        <v>11</v>
      </c>
      <c r="U13" s="20" t="s">
        <v>12</v>
      </c>
    </row>
    <row r="14" spans="1:24">
      <c r="A14" s="3" t="s">
        <v>85</v>
      </c>
      <c r="B14" s="28">
        <v>3100</v>
      </c>
      <c r="C14" s="28">
        <v>3110</v>
      </c>
      <c r="D14" s="4" t="s">
        <v>287</v>
      </c>
      <c r="E14" s="5">
        <v>0</v>
      </c>
      <c r="F14" s="5">
        <v>50000</v>
      </c>
      <c r="G14" s="5"/>
      <c r="H14" s="5">
        <f>E14+F14-G14</f>
        <v>50000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500000</v>
      </c>
      <c r="Q14" s="4">
        <v>0</v>
      </c>
      <c r="R14" s="4">
        <v>0</v>
      </c>
      <c r="S14" s="4">
        <v>0</v>
      </c>
      <c r="T14" s="4">
        <v>0</v>
      </c>
      <c r="U14" s="5">
        <f>SUM(I14:T14)</f>
        <v>500000</v>
      </c>
      <c r="V14" s="4"/>
      <c r="W14" s="4"/>
      <c r="X14" s="4"/>
    </row>
    <row r="15" spans="1:24">
      <c r="A15" s="3"/>
      <c r="B15" s="28"/>
      <c r="C15" s="28"/>
      <c r="D15" s="4"/>
      <c r="E15" s="5"/>
      <c r="F15" s="5"/>
      <c r="G15" s="5"/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4"/>
      <c r="W15" s="4"/>
      <c r="X15" s="4"/>
    </row>
    <row r="16" spans="1:24">
      <c r="A16" s="3"/>
      <c r="B16" s="3"/>
      <c r="C16" s="3"/>
      <c r="D16" s="21" t="s">
        <v>240</v>
      </c>
      <c r="E16" s="25">
        <f>SUM(E14:E15)</f>
        <v>0</v>
      </c>
      <c r="F16" s="25">
        <f t="shared" ref="F16:U16" si="0">SUM(F14:F15)</f>
        <v>50000</v>
      </c>
      <c r="G16" s="25">
        <f t="shared" si="0"/>
        <v>0</v>
      </c>
      <c r="H16" s="25">
        <f t="shared" si="0"/>
        <v>50000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500000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  <c r="U16" s="25">
        <f t="shared" si="0"/>
        <v>500000</v>
      </c>
      <c r="V16" s="4"/>
      <c r="W16" s="4"/>
      <c r="X16" s="4"/>
    </row>
    <row r="17" spans="1:24">
      <c r="A17" s="3"/>
      <c r="B17" s="3"/>
      <c r="C17" s="3"/>
      <c r="D17" s="4"/>
      <c r="E17" s="5"/>
      <c r="F17" s="5"/>
      <c r="G17" s="5"/>
      <c r="H17" s="5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4"/>
      <c r="W17" s="4"/>
      <c r="X17" s="4"/>
    </row>
    <row r="18" spans="1:24">
      <c r="A18" s="4"/>
      <c r="B18" s="4"/>
      <c r="C18" s="4"/>
      <c r="D18" s="4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4"/>
      <c r="B19" s="4"/>
      <c r="C19" s="4"/>
      <c r="D19" s="4"/>
      <c r="E19" s="5"/>
      <c r="F19" s="5"/>
      <c r="G19" s="5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E20" s="1"/>
      <c r="F20" s="1"/>
      <c r="G20" s="1"/>
      <c r="H20" s="1"/>
    </row>
    <row r="21" spans="1:24">
      <c r="E21" s="1"/>
      <c r="F21" s="1"/>
      <c r="G21" s="1"/>
      <c r="H21" s="1"/>
    </row>
    <row r="22" spans="1:24">
      <c r="E22" s="1"/>
      <c r="F22" s="1"/>
      <c r="G22" s="1"/>
      <c r="H22" s="1"/>
    </row>
    <row r="23" spans="1:24">
      <c r="E23" s="1"/>
      <c r="F23" s="1"/>
      <c r="G23" s="1"/>
      <c r="H23" s="1"/>
    </row>
    <row r="24" spans="1:24">
      <c r="E24" s="1"/>
      <c r="F24" s="1"/>
      <c r="G24" s="1"/>
      <c r="H24" s="1"/>
    </row>
    <row r="25" spans="1:24">
      <c r="E25" s="1"/>
      <c r="F25" s="1"/>
      <c r="G25" s="1"/>
      <c r="H25" s="1"/>
    </row>
    <row r="26" spans="1:24">
      <c r="E26" s="1"/>
      <c r="F26" s="1"/>
      <c r="G26" s="1"/>
      <c r="H26" s="1"/>
    </row>
  </sheetData>
  <mergeCells count="3">
    <mergeCell ref="A3:K3"/>
    <mergeCell ref="A4:K4"/>
    <mergeCell ref="A5:L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4:R24"/>
  <sheetViews>
    <sheetView workbookViewId="0">
      <selection activeCell="A26" sqref="A26"/>
    </sheetView>
  </sheetViews>
  <sheetFormatPr baseColWidth="10" defaultRowHeight="15"/>
  <cols>
    <col min="1" max="3" width="9.85546875" customWidth="1"/>
    <col min="4" max="4" width="49.42578125" customWidth="1"/>
    <col min="5" max="5" width="11.7109375" customWidth="1"/>
    <col min="6" max="6" width="11.42578125" customWidth="1"/>
    <col min="7" max="7" width="11.28515625" customWidth="1"/>
    <col min="8" max="8" width="10.42578125" customWidth="1"/>
    <col min="9" max="18" width="9.7109375" customWidth="1"/>
  </cols>
  <sheetData>
    <row r="4" spans="1:18">
      <c r="D4" s="39" t="s">
        <v>274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8">
      <c r="D5" s="39" t="s">
        <v>275</v>
      </c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8">
      <c r="D6" s="40" t="s">
        <v>278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13" spans="1:18">
      <c r="A13" s="8" t="s">
        <v>148</v>
      </c>
      <c r="B13" s="8" t="s">
        <v>149</v>
      </c>
      <c r="C13" s="8" t="s">
        <v>150</v>
      </c>
      <c r="D13" s="8" t="s">
        <v>151</v>
      </c>
      <c r="E13" s="6" t="s">
        <v>144</v>
      </c>
      <c r="F13" s="6" t="s">
        <v>145</v>
      </c>
      <c r="G13" s="6" t="s">
        <v>146</v>
      </c>
      <c r="H13" s="6" t="s">
        <v>147</v>
      </c>
      <c r="I13" s="20" t="s">
        <v>0</v>
      </c>
      <c r="J13" s="20" t="s">
        <v>1</v>
      </c>
      <c r="K13" s="20" t="s">
        <v>2</v>
      </c>
      <c r="L13" s="20" t="s">
        <v>3</v>
      </c>
      <c r="M13" s="20" t="s">
        <v>4</v>
      </c>
      <c r="N13" s="20" t="s">
        <v>5</v>
      </c>
      <c r="O13" s="20" t="s">
        <v>6</v>
      </c>
      <c r="P13" s="20" t="s">
        <v>7</v>
      </c>
      <c r="Q13" s="20" t="s">
        <v>8</v>
      </c>
      <c r="R13" s="20" t="s">
        <v>12</v>
      </c>
    </row>
    <row r="14" spans="1:18" ht="24.75">
      <c r="A14" s="4"/>
      <c r="B14" s="9">
        <v>6100</v>
      </c>
      <c r="C14" s="9">
        <v>6130</v>
      </c>
      <c r="D14" s="12" t="s">
        <v>286</v>
      </c>
      <c r="E14" s="25">
        <v>7010499</v>
      </c>
      <c r="F14" s="25">
        <v>1.56</v>
      </c>
      <c r="G14" s="25"/>
      <c r="H14" s="37">
        <f t="shared" ref="H14" si="0">E14+F14-G14</f>
        <v>7010500.5599999996</v>
      </c>
      <c r="I14" s="38">
        <v>0</v>
      </c>
      <c r="J14" s="38">
        <v>0</v>
      </c>
      <c r="K14" s="38">
        <v>0</v>
      </c>
      <c r="L14" s="25"/>
      <c r="M14" s="38">
        <v>0</v>
      </c>
      <c r="N14" s="25">
        <v>0</v>
      </c>
      <c r="O14" s="25">
        <v>0</v>
      </c>
      <c r="P14" s="25">
        <v>0</v>
      </c>
      <c r="Q14" s="25">
        <v>0</v>
      </c>
      <c r="R14" s="19">
        <f>SUM(I14:Q14)</f>
        <v>0</v>
      </c>
    </row>
    <row r="15" spans="1:18">
      <c r="A15" s="4"/>
      <c r="B15" s="9"/>
      <c r="C15" s="9"/>
      <c r="D15" s="21"/>
      <c r="E15" s="1"/>
    </row>
    <row r="16" spans="1:18">
      <c r="A16" s="4"/>
      <c r="B16" s="9"/>
      <c r="C16" s="9"/>
      <c r="D16" s="4"/>
    </row>
    <row r="17" spans="1:4">
      <c r="A17" s="4"/>
      <c r="B17" s="9"/>
      <c r="C17" s="9"/>
      <c r="D17" s="4"/>
    </row>
    <row r="18" spans="1:4">
      <c r="A18" s="4"/>
      <c r="B18" s="9"/>
      <c r="C18" s="9"/>
      <c r="D18" s="4"/>
    </row>
    <row r="19" spans="1:4">
      <c r="B19" s="23"/>
      <c r="C19" s="23"/>
    </row>
    <row r="20" spans="1:4">
      <c r="B20" s="23"/>
      <c r="C20" s="23"/>
    </row>
    <row r="21" spans="1:4">
      <c r="B21" s="23"/>
      <c r="C21" s="23"/>
    </row>
    <row r="22" spans="1:4">
      <c r="B22" s="23"/>
      <c r="C22" s="23"/>
    </row>
    <row r="23" spans="1:4">
      <c r="B23" s="23"/>
      <c r="C23" s="23"/>
    </row>
    <row r="24" spans="1:4">
      <c r="B24" s="23"/>
      <c r="C24" s="23"/>
    </row>
  </sheetData>
  <mergeCells count="3">
    <mergeCell ref="D4:N4"/>
    <mergeCell ref="D5:N5"/>
    <mergeCell ref="D6:O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W56"/>
  <sheetViews>
    <sheetView workbookViewId="0"/>
  </sheetViews>
  <sheetFormatPr baseColWidth="10" defaultRowHeight="15"/>
  <cols>
    <col min="1" max="1" width="9.85546875" customWidth="1"/>
    <col min="2" max="2" width="7.85546875" customWidth="1"/>
    <col min="3" max="3" width="7.5703125" customWidth="1"/>
    <col min="4" max="4" width="39.7109375" customWidth="1"/>
    <col min="5" max="8" width="10.7109375" customWidth="1"/>
    <col min="9" max="20" width="9.7109375" customWidth="1"/>
    <col min="21" max="21" width="10.5703125" customWidth="1"/>
    <col min="22" max="22" width="3.42578125" customWidth="1"/>
  </cols>
  <sheetData>
    <row r="1" spans="1:23">
      <c r="A1">
        <v>5.0199999999999996</v>
      </c>
    </row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0" spans="1:23">
      <c r="A10" s="8" t="s">
        <v>148</v>
      </c>
      <c r="B10" s="8" t="s">
        <v>149</v>
      </c>
      <c r="C10" s="8" t="s">
        <v>150</v>
      </c>
      <c r="D10" s="8" t="s">
        <v>151</v>
      </c>
      <c r="E10" s="6" t="s">
        <v>144</v>
      </c>
      <c r="F10" s="6" t="s">
        <v>145</v>
      </c>
      <c r="G10" s="6" t="s">
        <v>146</v>
      </c>
      <c r="H10" s="6" t="s">
        <v>147</v>
      </c>
      <c r="I10" s="20" t="s">
        <v>0</v>
      </c>
      <c r="J10" s="20" t="s">
        <v>1</v>
      </c>
      <c r="K10" s="20" t="s">
        <v>2</v>
      </c>
      <c r="L10" s="20" t="s">
        <v>3</v>
      </c>
      <c r="M10" s="20" t="s">
        <v>4</v>
      </c>
      <c r="N10" s="20" t="s">
        <v>5</v>
      </c>
      <c r="O10" s="20" t="s">
        <v>6</v>
      </c>
      <c r="P10" s="20" t="s">
        <v>7</v>
      </c>
      <c r="Q10" s="20" t="s">
        <v>8</v>
      </c>
      <c r="R10" s="20" t="s">
        <v>9</v>
      </c>
      <c r="S10" s="20" t="s">
        <v>10</v>
      </c>
      <c r="T10" s="20" t="s">
        <v>11</v>
      </c>
      <c r="U10" s="20" t="s">
        <v>12</v>
      </c>
    </row>
    <row r="11" spans="1:23">
      <c r="A11" s="3" t="s">
        <v>195</v>
      </c>
      <c r="B11" s="9">
        <v>1100</v>
      </c>
      <c r="C11" s="9">
        <v>1130</v>
      </c>
      <c r="D11" s="3" t="s">
        <v>196</v>
      </c>
      <c r="E11" s="7">
        <v>3394176</v>
      </c>
      <c r="F11" s="7"/>
      <c r="G11" s="7">
        <v>818958</v>
      </c>
      <c r="H11" s="7">
        <f>E11+F11-G11</f>
        <v>2575218</v>
      </c>
      <c r="I11" s="5">
        <v>221532</v>
      </c>
      <c r="J11" s="5">
        <v>228345</v>
      </c>
      <c r="K11" s="5">
        <v>253506</v>
      </c>
      <c r="L11" s="5">
        <v>234861</v>
      </c>
      <c r="M11" s="5">
        <v>236957</v>
      </c>
      <c r="N11" s="5">
        <v>221532</v>
      </c>
      <c r="O11" s="5">
        <v>197281</v>
      </c>
      <c r="P11" s="5">
        <v>194874</v>
      </c>
      <c r="Q11" s="5">
        <v>201708</v>
      </c>
      <c r="R11" s="5">
        <v>194874</v>
      </c>
      <c r="S11" s="5">
        <v>194874</v>
      </c>
      <c r="T11" s="5">
        <v>194874</v>
      </c>
      <c r="U11" s="5">
        <f>SUM(I11:T11)</f>
        <v>2575218</v>
      </c>
      <c r="W11" s="1">
        <f>H11-U11</f>
        <v>0</v>
      </c>
    </row>
    <row r="12" spans="1:23">
      <c r="A12" s="3"/>
      <c r="B12" s="9"/>
      <c r="C12" s="9"/>
      <c r="D12" s="3" t="s">
        <v>197</v>
      </c>
      <c r="E12" s="7"/>
      <c r="F12" s="7"/>
      <c r="G12" s="7"/>
      <c r="H12" s="7">
        <f t="shared" ref="H12:H41" si="0">E12+F12-G12</f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>
        <f t="shared" ref="U12:U41" si="1">SUM(I12:T12)</f>
        <v>0</v>
      </c>
      <c r="W12" s="1">
        <f t="shared" ref="W12:W41" si="2">H12-U12</f>
        <v>0</v>
      </c>
    </row>
    <row r="13" spans="1:23">
      <c r="A13" s="3" t="s">
        <v>15</v>
      </c>
      <c r="B13" s="9">
        <v>1300</v>
      </c>
      <c r="C13" s="9">
        <v>1320</v>
      </c>
      <c r="D13" s="3" t="s">
        <v>16</v>
      </c>
      <c r="E13" s="7">
        <v>565696</v>
      </c>
      <c r="F13" s="7"/>
      <c r="G13" s="7">
        <v>195070</v>
      </c>
      <c r="H13" s="7">
        <f t="shared" si="0"/>
        <v>370626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5">
        <v>370626</v>
      </c>
      <c r="U13" s="5">
        <f t="shared" si="1"/>
        <v>370626</v>
      </c>
      <c r="W13" s="1">
        <f t="shared" si="2"/>
        <v>0</v>
      </c>
    </row>
    <row r="14" spans="1:23">
      <c r="A14" s="3"/>
      <c r="B14" s="9"/>
      <c r="C14" s="9"/>
      <c r="D14" s="3" t="s">
        <v>17</v>
      </c>
      <c r="E14" s="7"/>
      <c r="F14" s="7"/>
      <c r="G14" s="7"/>
      <c r="H14" s="7">
        <f t="shared" si="0"/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>
        <f t="shared" si="1"/>
        <v>0</v>
      </c>
      <c r="W14" s="1">
        <f t="shared" si="2"/>
        <v>0</v>
      </c>
    </row>
    <row r="15" spans="1:23">
      <c r="A15" s="3" t="s">
        <v>18</v>
      </c>
      <c r="B15" s="9">
        <v>1300</v>
      </c>
      <c r="C15" s="9">
        <v>1340</v>
      </c>
      <c r="D15" s="3" t="s">
        <v>19</v>
      </c>
      <c r="E15" s="7">
        <v>67166</v>
      </c>
      <c r="F15" s="7"/>
      <c r="G15" s="7">
        <v>30507</v>
      </c>
      <c r="H15" s="7">
        <f t="shared" si="0"/>
        <v>36659</v>
      </c>
      <c r="I15" s="4">
        <v>0</v>
      </c>
      <c r="J15" s="4">
        <v>0</v>
      </c>
      <c r="K15" s="4">
        <v>0</v>
      </c>
      <c r="L15" s="5">
        <v>3500</v>
      </c>
      <c r="M15" s="5">
        <v>26059</v>
      </c>
      <c r="N15" s="4">
        <v>0</v>
      </c>
      <c r="O15" s="4">
        <v>0</v>
      </c>
      <c r="P15" s="5">
        <v>7100</v>
      </c>
      <c r="Q15" s="4">
        <v>0</v>
      </c>
      <c r="R15" s="4">
        <v>0</v>
      </c>
      <c r="S15" s="4">
        <v>0</v>
      </c>
      <c r="T15" s="4">
        <v>0</v>
      </c>
      <c r="U15" s="5">
        <f t="shared" si="1"/>
        <v>36659</v>
      </c>
      <c r="W15" s="1">
        <f t="shared" si="2"/>
        <v>0</v>
      </c>
    </row>
    <row r="16" spans="1:23">
      <c r="A16" s="3" t="s">
        <v>198</v>
      </c>
      <c r="B16" s="9">
        <v>1400</v>
      </c>
      <c r="C16" s="9">
        <v>1440</v>
      </c>
      <c r="D16" s="3" t="s">
        <v>199</v>
      </c>
      <c r="E16" s="7">
        <v>45144.7</v>
      </c>
      <c r="F16" s="7"/>
      <c r="G16" s="7">
        <v>22344.7</v>
      </c>
      <c r="H16" s="7">
        <f t="shared" si="0"/>
        <v>22799.999999999996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f>2400+2400</f>
        <v>4800</v>
      </c>
      <c r="Q16" s="5">
        <f>2250+2250</f>
        <v>4500</v>
      </c>
      <c r="R16" s="5">
        <v>4500</v>
      </c>
      <c r="S16" s="5">
        <v>4500</v>
      </c>
      <c r="T16" s="5">
        <v>4500</v>
      </c>
      <c r="U16" s="5">
        <f t="shared" si="1"/>
        <v>22800</v>
      </c>
      <c r="W16" s="1">
        <f t="shared" si="2"/>
        <v>0</v>
      </c>
    </row>
    <row r="17" spans="1:23">
      <c r="A17" s="3" t="s">
        <v>24</v>
      </c>
      <c r="B17" s="9">
        <v>2100</v>
      </c>
      <c r="C17" s="9">
        <v>2110</v>
      </c>
      <c r="D17" s="4" t="s">
        <v>264</v>
      </c>
      <c r="E17" s="7">
        <v>24000</v>
      </c>
      <c r="F17" s="7"/>
      <c r="G17" s="7">
        <v>24000</v>
      </c>
      <c r="H17" s="7">
        <f t="shared" si="0"/>
        <v>0</v>
      </c>
      <c r="I17" s="4"/>
      <c r="J17" s="4"/>
      <c r="K17" s="4"/>
      <c r="L17" s="4"/>
      <c r="M17" s="4"/>
      <c r="N17" s="4"/>
      <c r="O17" s="4"/>
      <c r="P17" s="5"/>
      <c r="Q17" s="5"/>
      <c r="R17" s="5"/>
      <c r="S17" s="5"/>
      <c r="T17" s="5"/>
      <c r="U17" s="5"/>
      <c r="W17" s="1">
        <f t="shared" si="2"/>
        <v>0</v>
      </c>
    </row>
    <row r="18" spans="1:23">
      <c r="A18" s="3" t="s">
        <v>27</v>
      </c>
      <c r="B18" s="9">
        <v>2100</v>
      </c>
      <c r="C18" s="9">
        <v>2120</v>
      </c>
      <c r="D18" s="4" t="s">
        <v>265</v>
      </c>
      <c r="E18" s="7">
        <v>3500</v>
      </c>
      <c r="F18" s="7"/>
      <c r="G18" s="7">
        <v>3500</v>
      </c>
      <c r="H18" s="7">
        <f t="shared" si="0"/>
        <v>0</v>
      </c>
      <c r="I18" s="4"/>
      <c r="J18" s="4"/>
      <c r="K18" s="4"/>
      <c r="L18" s="4"/>
      <c r="M18" s="4"/>
      <c r="N18" s="4"/>
      <c r="O18" s="4"/>
      <c r="P18" s="5"/>
      <c r="Q18" s="5"/>
      <c r="R18" s="5"/>
      <c r="S18" s="5"/>
      <c r="T18" s="5"/>
      <c r="U18" s="5"/>
      <c r="W18" s="1">
        <f t="shared" si="2"/>
        <v>0</v>
      </c>
    </row>
    <row r="19" spans="1:23">
      <c r="A19" s="3" t="s">
        <v>49</v>
      </c>
      <c r="B19" s="9">
        <v>2400</v>
      </c>
      <c r="C19" s="9">
        <v>2460</v>
      </c>
      <c r="D19" s="3" t="s">
        <v>50</v>
      </c>
      <c r="E19" s="7">
        <v>0</v>
      </c>
      <c r="F19" s="7">
        <v>270162.21999999997</v>
      </c>
      <c r="G19" s="7"/>
      <c r="H19" s="7">
        <f t="shared" si="0"/>
        <v>270162.21999999997</v>
      </c>
      <c r="I19" s="4">
        <v>0</v>
      </c>
      <c r="J19" s="4">
        <v>0</v>
      </c>
      <c r="K19" s="4">
        <v>0</v>
      </c>
      <c r="L19" s="4">
        <v>0</v>
      </c>
      <c r="M19" s="5">
        <v>270162.21999999997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5">
        <f t="shared" si="1"/>
        <v>270162.21999999997</v>
      </c>
      <c r="W19" s="1">
        <f t="shared" si="2"/>
        <v>0</v>
      </c>
    </row>
    <row r="20" spans="1:23">
      <c r="A20" s="3" t="s">
        <v>67</v>
      </c>
      <c r="B20" s="9">
        <v>2600</v>
      </c>
      <c r="C20" s="9">
        <v>2610</v>
      </c>
      <c r="D20" s="3" t="s">
        <v>66</v>
      </c>
      <c r="E20" s="7">
        <v>1440745</v>
      </c>
      <c r="F20" s="7">
        <v>158958.76999999999</v>
      </c>
      <c r="G20" s="7"/>
      <c r="H20" s="7">
        <f t="shared" si="0"/>
        <v>1599703.77</v>
      </c>
      <c r="I20" s="4">
        <v>0</v>
      </c>
      <c r="J20" s="5">
        <v>149883.82999999999</v>
      </c>
      <c r="K20" s="5">
        <v>159916.15</v>
      </c>
      <c r="L20" s="5">
        <v>88346.53</v>
      </c>
      <c r="M20" s="5">
        <v>290435.96999999997</v>
      </c>
      <c r="N20" s="5">
        <v>181221.06</v>
      </c>
      <c r="O20" s="5">
        <v>126148.21</v>
      </c>
      <c r="P20" s="5">
        <v>63259.79</v>
      </c>
      <c r="Q20" s="5">
        <v>71637.350000000006</v>
      </c>
      <c r="R20" s="5">
        <v>82001.16</v>
      </c>
      <c r="S20" s="5">
        <v>18579.37</v>
      </c>
      <c r="T20" s="5">
        <v>368274.35</v>
      </c>
      <c r="U20" s="5">
        <f t="shared" si="1"/>
        <v>1599703.77</v>
      </c>
      <c r="W20" s="1">
        <f t="shared" si="2"/>
        <v>0</v>
      </c>
    </row>
    <row r="21" spans="1:23">
      <c r="A21" s="3" t="s">
        <v>68</v>
      </c>
      <c r="B21" s="9">
        <v>2700</v>
      </c>
      <c r="C21" s="9">
        <v>2710</v>
      </c>
      <c r="D21" s="3" t="s">
        <v>69</v>
      </c>
      <c r="E21" s="7">
        <v>67260</v>
      </c>
      <c r="F21" s="7">
        <v>19859.96</v>
      </c>
      <c r="G21" s="7"/>
      <c r="H21" s="7">
        <f t="shared" si="0"/>
        <v>87119.959999999992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5">
        <v>87119.96</v>
      </c>
      <c r="R21" s="4">
        <v>0</v>
      </c>
      <c r="S21" s="4">
        <v>0</v>
      </c>
      <c r="T21" s="4">
        <v>0</v>
      </c>
      <c r="U21" s="5">
        <f t="shared" si="1"/>
        <v>87119.96</v>
      </c>
      <c r="W21" s="1">
        <f t="shared" si="2"/>
        <v>0</v>
      </c>
    </row>
    <row r="22" spans="1:23">
      <c r="A22" s="3" t="s">
        <v>200</v>
      </c>
      <c r="B22" s="9">
        <v>2800</v>
      </c>
      <c r="C22" s="9">
        <v>2830</v>
      </c>
      <c r="D22" s="3" t="s">
        <v>201</v>
      </c>
      <c r="E22" s="7">
        <v>35000</v>
      </c>
      <c r="F22" s="7"/>
      <c r="G22" s="7">
        <v>32216</v>
      </c>
      <c r="H22" s="7">
        <f t="shared" si="0"/>
        <v>2784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5">
        <v>2784</v>
      </c>
      <c r="Q22" s="4">
        <v>0</v>
      </c>
      <c r="R22" s="4">
        <v>0</v>
      </c>
      <c r="S22" s="4">
        <v>0</v>
      </c>
      <c r="T22" s="4">
        <v>0</v>
      </c>
      <c r="U22" s="5">
        <f t="shared" si="1"/>
        <v>2784</v>
      </c>
      <c r="W22" s="1">
        <f t="shared" si="2"/>
        <v>0</v>
      </c>
    </row>
    <row r="23" spans="1:23">
      <c r="A23" s="3"/>
      <c r="B23" s="9"/>
      <c r="C23" s="9"/>
      <c r="D23" s="3" t="s">
        <v>202</v>
      </c>
      <c r="E23" s="7"/>
      <c r="F23" s="7"/>
      <c r="G23" s="7"/>
      <c r="H23" s="7">
        <f t="shared" si="0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>
        <f t="shared" si="1"/>
        <v>0</v>
      </c>
      <c r="W23" s="1">
        <f t="shared" si="2"/>
        <v>0</v>
      </c>
    </row>
    <row r="24" spans="1:23">
      <c r="A24" s="3" t="s">
        <v>81</v>
      </c>
      <c r="B24" s="9">
        <v>2900</v>
      </c>
      <c r="C24" s="9">
        <v>2960</v>
      </c>
      <c r="D24" s="3" t="s">
        <v>73</v>
      </c>
      <c r="E24" s="7">
        <v>121500</v>
      </c>
      <c r="F24" s="7">
        <v>33023.519999999997</v>
      </c>
      <c r="G24" s="7"/>
      <c r="H24" s="7">
        <f t="shared" si="0"/>
        <v>154523.51999999999</v>
      </c>
      <c r="I24" s="4">
        <v>0</v>
      </c>
      <c r="J24" s="5">
        <v>8171.04</v>
      </c>
      <c r="K24" s="5">
        <v>17733.97</v>
      </c>
      <c r="L24" s="5">
        <v>20703.349999999999</v>
      </c>
      <c r="M24" s="5">
        <v>4064.98</v>
      </c>
      <c r="N24" s="5">
        <v>13007.8</v>
      </c>
      <c r="O24" s="5">
        <v>19437.18</v>
      </c>
      <c r="P24" s="5">
        <v>11300.11</v>
      </c>
      <c r="Q24" s="4">
        <v>330</v>
      </c>
      <c r="R24" s="5">
        <v>1680</v>
      </c>
      <c r="S24" s="4">
        <v>0</v>
      </c>
      <c r="T24" s="5">
        <v>58095.09</v>
      </c>
      <c r="U24" s="5">
        <f t="shared" si="1"/>
        <v>154523.52000000002</v>
      </c>
      <c r="W24" s="1">
        <f t="shared" si="2"/>
        <v>0</v>
      </c>
    </row>
    <row r="25" spans="1:23">
      <c r="A25" s="3"/>
      <c r="B25" s="9"/>
      <c r="C25" s="9"/>
      <c r="D25" s="3" t="s">
        <v>82</v>
      </c>
      <c r="E25" s="7"/>
      <c r="F25" s="7"/>
      <c r="G25" s="7"/>
      <c r="H25" s="7">
        <f t="shared" si="0"/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>
        <f t="shared" si="1"/>
        <v>0</v>
      </c>
      <c r="W25" s="1">
        <f t="shared" si="2"/>
        <v>0</v>
      </c>
    </row>
    <row r="26" spans="1:23">
      <c r="A26" s="3" t="s">
        <v>83</v>
      </c>
      <c r="B26" s="9">
        <v>2900</v>
      </c>
      <c r="C26" s="9">
        <v>2970</v>
      </c>
      <c r="D26" s="3" t="s">
        <v>73</v>
      </c>
      <c r="E26" s="7">
        <v>5000</v>
      </c>
      <c r="F26" s="7">
        <v>2737</v>
      </c>
      <c r="G26" s="7"/>
      <c r="H26" s="7">
        <f t="shared" si="0"/>
        <v>7737</v>
      </c>
      <c r="I26" s="4">
        <v>0</v>
      </c>
      <c r="J26" s="5">
        <v>3290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5">
        <v>4447</v>
      </c>
      <c r="R26" s="4">
        <v>0</v>
      </c>
      <c r="S26" s="4">
        <v>0</v>
      </c>
      <c r="T26" s="4">
        <v>0</v>
      </c>
      <c r="U26" s="5">
        <f t="shared" si="1"/>
        <v>7737</v>
      </c>
      <c r="W26" s="1">
        <f t="shared" si="2"/>
        <v>0</v>
      </c>
    </row>
    <row r="27" spans="1:23">
      <c r="A27" s="3"/>
      <c r="B27" s="9"/>
      <c r="C27" s="9"/>
      <c r="D27" s="3" t="s">
        <v>84</v>
      </c>
      <c r="E27" s="7"/>
      <c r="F27" s="7"/>
      <c r="G27" s="7"/>
      <c r="H27" s="7">
        <f t="shared" si="0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>
        <f t="shared" si="1"/>
        <v>0</v>
      </c>
      <c r="W27" s="1">
        <f t="shared" si="2"/>
        <v>0</v>
      </c>
    </row>
    <row r="28" spans="1:23">
      <c r="A28" s="3" t="s">
        <v>203</v>
      </c>
      <c r="B28" s="9">
        <v>2900</v>
      </c>
      <c r="C28" s="9">
        <v>2980</v>
      </c>
      <c r="D28" s="3" t="s">
        <v>73</v>
      </c>
      <c r="E28" s="7">
        <v>0</v>
      </c>
      <c r="F28" s="7">
        <v>11013.04</v>
      </c>
      <c r="G28" s="7"/>
      <c r="H28" s="7">
        <f t="shared" si="0"/>
        <v>11013.04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5">
        <v>11013.04</v>
      </c>
      <c r="R28" s="4">
        <v>0</v>
      </c>
      <c r="S28" s="4">
        <v>0</v>
      </c>
      <c r="T28" s="4">
        <v>0</v>
      </c>
      <c r="U28" s="5">
        <f t="shared" si="1"/>
        <v>11013.04</v>
      </c>
      <c r="W28" s="1">
        <f t="shared" si="2"/>
        <v>0</v>
      </c>
    </row>
    <row r="29" spans="1:23">
      <c r="A29" s="3"/>
      <c r="B29" s="9"/>
      <c r="C29" s="9"/>
      <c r="D29" s="3" t="s">
        <v>204</v>
      </c>
      <c r="E29" s="7"/>
      <c r="F29" s="7"/>
      <c r="G29" s="7"/>
      <c r="H29" s="7">
        <f t="shared" si="0"/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>
        <f t="shared" si="1"/>
        <v>0</v>
      </c>
      <c r="W29" s="1">
        <f t="shared" si="2"/>
        <v>0</v>
      </c>
    </row>
    <row r="30" spans="1:23">
      <c r="A30" s="3" t="s">
        <v>85</v>
      </c>
      <c r="B30" s="9">
        <v>3100</v>
      </c>
      <c r="C30" s="9">
        <v>3110</v>
      </c>
      <c r="D30" s="3" t="s">
        <v>86</v>
      </c>
      <c r="E30" s="7">
        <v>6565233.2999999998</v>
      </c>
      <c r="F30" s="7"/>
      <c r="G30" s="7">
        <v>139178.21</v>
      </c>
      <c r="H30" s="7">
        <f t="shared" si="0"/>
        <v>6426055.0899999999</v>
      </c>
      <c r="I30" s="4">
        <v>0</v>
      </c>
      <c r="J30" s="4">
        <v>0</v>
      </c>
      <c r="K30" s="4">
        <v>0</v>
      </c>
      <c r="L30" s="5">
        <v>727251</v>
      </c>
      <c r="M30" s="4">
        <v>0</v>
      </c>
      <c r="N30" s="5">
        <v>1362704</v>
      </c>
      <c r="O30" s="5">
        <v>570800</v>
      </c>
      <c r="P30" s="5">
        <v>570800</v>
      </c>
      <c r="Q30" s="5">
        <v>570800</v>
      </c>
      <c r="R30" s="5">
        <v>488682</v>
      </c>
      <c r="S30" s="5">
        <v>710996</v>
      </c>
      <c r="T30" s="5">
        <v>809377</v>
      </c>
      <c r="U30" s="5">
        <f t="shared" si="1"/>
        <v>5811410</v>
      </c>
      <c r="W30" s="1">
        <f t="shared" si="2"/>
        <v>614645.08999999985</v>
      </c>
    </row>
    <row r="31" spans="1:23">
      <c r="A31" s="3" t="s">
        <v>87</v>
      </c>
      <c r="B31" s="9">
        <v>3100</v>
      </c>
      <c r="C31" s="9">
        <v>3130</v>
      </c>
      <c r="D31" s="3" t="s">
        <v>88</v>
      </c>
      <c r="E31" s="7">
        <v>53112</v>
      </c>
      <c r="F31" s="7"/>
      <c r="G31" s="7"/>
      <c r="H31" s="7">
        <f t="shared" si="0"/>
        <v>53112</v>
      </c>
      <c r="I31" s="4">
        <v>0</v>
      </c>
      <c r="J31" s="5">
        <v>8852</v>
      </c>
      <c r="K31" s="4">
        <v>0</v>
      </c>
      <c r="L31" s="4">
        <v>0</v>
      </c>
      <c r="M31" s="4">
        <v>0</v>
      </c>
      <c r="N31" s="5">
        <v>17704</v>
      </c>
      <c r="O31" s="4">
        <v>0</v>
      </c>
      <c r="P31" s="5">
        <v>8852</v>
      </c>
      <c r="Q31" s="5">
        <v>4426</v>
      </c>
      <c r="R31" s="4">
        <v>0</v>
      </c>
      <c r="S31" s="5">
        <v>8852</v>
      </c>
      <c r="T31" s="5">
        <v>4426</v>
      </c>
      <c r="U31" s="5">
        <f t="shared" si="1"/>
        <v>53112</v>
      </c>
      <c r="W31" s="1">
        <f t="shared" si="2"/>
        <v>0</v>
      </c>
    </row>
    <row r="32" spans="1:23">
      <c r="A32" s="3" t="s">
        <v>209</v>
      </c>
      <c r="B32" s="9">
        <v>3300</v>
      </c>
      <c r="C32" s="9">
        <v>3340</v>
      </c>
      <c r="D32" s="4" t="s">
        <v>266</v>
      </c>
      <c r="E32" s="7">
        <v>24000</v>
      </c>
      <c r="F32" s="7"/>
      <c r="G32" s="7">
        <v>24000</v>
      </c>
      <c r="H32" s="7">
        <f t="shared" si="0"/>
        <v>0</v>
      </c>
      <c r="I32" s="4"/>
      <c r="J32" s="5"/>
      <c r="K32" s="4"/>
      <c r="L32" s="4"/>
      <c r="M32" s="4"/>
      <c r="N32" s="5"/>
      <c r="O32" s="4"/>
      <c r="P32" s="5"/>
      <c r="Q32" s="5"/>
      <c r="R32" s="4"/>
      <c r="S32" s="5"/>
      <c r="T32" s="5"/>
      <c r="U32" s="5"/>
      <c r="W32" s="1">
        <f t="shared" si="2"/>
        <v>0</v>
      </c>
    </row>
    <row r="33" spans="1:23">
      <c r="A33" s="3" t="s">
        <v>205</v>
      </c>
      <c r="B33" s="9">
        <v>3300</v>
      </c>
      <c r="C33" s="9">
        <v>3390</v>
      </c>
      <c r="D33" s="3" t="s">
        <v>206</v>
      </c>
      <c r="E33" s="7">
        <v>0</v>
      </c>
      <c r="F33" s="7">
        <v>349160</v>
      </c>
      <c r="G33" s="7"/>
      <c r="H33" s="7">
        <f t="shared" si="0"/>
        <v>349160</v>
      </c>
      <c r="I33" s="4">
        <v>0</v>
      </c>
      <c r="J33" s="4">
        <v>0</v>
      </c>
      <c r="K33" s="5">
        <v>81200</v>
      </c>
      <c r="L33" s="4">
        <v>0</v>
      </c>
      <c r="M33" s="4">
        <v>0</v>
      </c>
      <c r="N33" s="4">
        <v>0</v>
      </c>
      <c r="O33" s="5">
        <v>89320</v>
      </c>
      <c r="P33" s="5">
        <v>89320</v>
      </c>
      <c r="Q33" s="4">
        <v>0</v>
      </c>
      <c r="R33" s="4">
        <v>0</v>
      </c>
      <c r="S33" s="4">
        <v>0</v>
      </c>
      <c r="T33" s="5">
        <v>89320</v>
      </c>
      <c r="U33" s="5">
        <f t="shared" si="1"/>
        <v>349160</v>
      </c>
      <c r="W33" s="1">
        <f t="shared" si="2"/>
        <v>0</v>
      </c>
    </row>
    <row r="34" spans="1:23">
      <c r="A34" s="3"/>
      <c r="B34" s="9"/>
      <c r="C34" s="9"/>
      <c r="D34" s="3" t="s">
        <v>207</v>
      </c>
      <c r="E34" s="7"/>
      <c r="F34" s="7"/>
      <c r="G34" s="7"/>
      <c r="H34" s="7">
        <f t="shared" si="0"/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>
        <f t="shared" si="1"/>
        <v>0</v>
      </c>
      <c r="W34" s="1">
        <f t="shared" si="2"/>
        <v>0</v>
      </c>
    </row>
    <row r="35" spans="1:23">
      <c r="A35" s="3" t="s">
        <v>114</v>
      </c>
      <c r="B35" s="9">
        <v>3500</v>
      </c>
      <c r="C35" s="9">
        <v>3550</v>
      </c>
      <c r="D35" s="3" t="s">
        <v>115</v>
      </c>
      <c r="E35" s="7">
        <v>159000</v>
      </c>
      <c r="F35" s="7">
        <v>17910.900000000001</v>
      </c>
      <c r="G35" s="7"/>
      <c r="H35" s="7">
        <f t="shared" si="0"/>
        <v>176910.9</v>
      </c>
      <c r="I35" s="4">
        <v>0</v>
      </c>
      <c r="J35" s="5">
        <v>8863</v>
      </c>
      <c r="K35" s="5">
        <v>9301.01</v>
      </c>
      <c r="L35" s="5">
        <v>23590.799999999999</v>
      </c>
      <c r="M35" s="5">
        <v>17464.68</v>
      </c>
      <c r="N35" s="5">
        <v>14095</v>
      </c>
      <c r="O35" s="4">
        <v>0</v>
      </c>
      <c r="P35" s="5">
        <v>9025.44</v>
      </c>
      <c r="Q35" s="5">
        <v>10846</v>
      </c>
      <c r="R35" s="5">
        <v>20737</v>
      </c>
      <c r="S35" s="5">
        <v>23200</v>
      </c>
      <c r="T35" s="5">
        <v>39787.97</v>
      </c>
      <c r="U35" s="5">
        <f t="shared" si="1"/>
        <v>176910.9</v>
      </c>
      <c r="W35" s="1">
        <f t="shared" si="2"/>
        <v>0</v>
      </c>
    </row>
    <row r="36" spans="1:23">
      <c r="A36" s="3"/>
      <c r="B36" s="9"/>
      <c r="C36" s="9"/>
      <c r="D36" s="3" t="s">
        <v>116</v>
      </c>
      <c r="E36" s="7"/>
      <c r="F36" s="7"/>
      <c r="G36" s="7"/>
      <c r="H36" s="7">
        <f t="shared" si="0"/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>
        <f t="shared" si="1"/>
        <v>0</v>
      </c>
      <c r="W36" s="1">
        <f t="shared" si="2"/>
        <v>0</v>
      </c>
    </row>
    <row r="37" spans="1:23" ht="24.75">
      <c r="A37" s="3"/>
      <c r="B37" s="9">
        <v>3500</v>
      </c>
      <c r="C37" s="9">
        <v>3560</v>
      </c>
      <c r="D37" s="12" t="s">
        <v>267</v>
      </c>
      <c r="E37" s="7">
        <v>15000</v>
      </c>
      <c r="F37" s="7"/>
      <c r="G37" s="7">
        <v>15000</v>
      </c>
      <c r="H37" s="7">
        <f t="shared" si="0"/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W37" s="1">
        <f t="shared" si="2"/>
        <v>0</v>
      </c>
    </row>
    <row r="38" spans="1:23">
      <c r="A38" s="3" t="s">
        <v>121</v>
      </c>
      <c r="B38" s="9">
        <v>3500</v>
      </c>
      <c r="C38" s="9">
        <v>3580</v>
      </c>
      <c r="D38" s="3" t="s">
        <v>122</v>
      </c>
      <c r="E38" s="7">
        <v>0</v>
      </c>
      <c r="F38" s="7">
        <v>250000.24</v>
      </c>
      <c r="G38" s="7"/>
      <c r="H38" s="7">
        <f t="shared" si="0"/>
        <v>250000.24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5">
        <v>250000.24</v>
      </c>
      <c r="U38" s="5">
        <f t="shared" si="1"/>
        <v>250000.24</v>
      </c>
      <c r="W38" s="1">
        <f t="shared" si="2"/>
        <v>0</v>
      </c>
    </row>
    <row r="39" spans="1:23">
      <c r="A39" s="3"/>
      <c r="B39" s="9"/>
      <c r="C39" s="9"/>
      <c r="D39" s="3" t="s">
        <v>123</v>
      </c>
      <c r="E39" s="7"/>
      <c r="F39" s="7"/>
      <c r="G39" s="7"/>
      <c r="H39" s="7">
        <f t="shared" si="0"/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>
        <f t="shared" si="1"/>
        <v>0</v>
      </c>
      <c r="W39" s="1">
        <f t="shared" si="2"/>
        <v>0</v>
      </c>
    </row>
    <row r="40" spans="1:23">
      <c r="A40" s="3" t="s">
        <v>134</v>
      </c>
      <c r="B40" s="9">
        <v>3900</v>
      </c>
      <c r="C40" s="9">
        <v>3920</v>
      </c>
      <c r="D40" s="3" t="s">
        <v>135</v>
      </c>
      <c r="E40" s="7">
        <v>135000</v>
      </c>
      <c r="F40" s="7"/>
      <c r="G40" s="7">
        <v>99043</v>
      </c>
      <c r="H40" s="7">
        <f t="shared" si="0"/>
        <v>35957</v>
      </c>
      <c r="I40" s="4">
        <v>0</v>
      </c>
      <c r="J40" s="5">
        <v>5028</v>
      </c>
      <c r="K40" s="5">
        <v>6600</v>
      </c>
      <c r="L40" s="5">
        <v>24329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5">
        <f t="shared" si="1"/>
        <v>35957</v>
      </c>
      <c r="W40" s="1">
        <f t="shared" si="2"/>
        <v>0</v>
      </c>
    </row>
    <row r="41" spans="1:23">
      <c r="A41" s="3" t="s">
        <v>294</v>
      </c>
      <c r="B41" s="9">
        <v>5400</v>
      </c>
      <c r="C41" s="9">
        <v>5410</v>
      </c>
      <c r="D41" s="3" t="s">
        <v>258</v>
      </c>
      <c r="E41" s="7">
        <v>0</v>
      </c>
      <c r="F41" s="7">
        <v>291000</v>
      </c>
      <c r="G41" s="7"/>
      <c r="H41" s="7">
        <f t="shared" si="0"/>
        <v>291000</v>
      </c>
      <c r="I41" s="4"/>
      <c r="J41" s="5"/>
      <c r="K41" s="5"/>
      <c r="L41" s="5"/>
      <c r="M41" s="4"/>
      <c r="N41" s="4"/>
      <c r="O41" s="4"/>
      <c r="P41" s="4"/>
      <c r="Q41" s="5"/>
      <c r="R41" s="5">
        <v>291000</v>
      </c>
      <c r="S41" s="5"/>
      <c r="T41" s="5"/>
      <c r="U41" s="5">
        <f t="shared" si="1"/>
        <v>291000</v>
      </c>
      <c r="W41" s="1">
        <f t="shared" si="2"/>
        <v>0</v>
      </c>
    </row>
    <row r="42" spans="1:23">
      <c r="A42" s="3"/>
      <c r="B42" s="3"/>
      <c r="C42" s="3"/>
      <c r="D42" s="21" t="s">
        <v>240</v>
      </c>
      <c r="E42" s="25">
        <f t="shared" ref="E42:U42" si="3">SUM(E11:E41)</f>
        <v>12720533</v>
      </c>
      <c r="F42" s="25">
        <f t="shared" si="3"/>
        <v>1403825.65</v>
      </c>
      <c r="G42" s="25">
        <f t="shared" si="3"/>
        <v>1403816.91</v>
      </c>
      <c r="H42" s="25">
        <f t="shared" si="3"/>
        <v>12720541.74</v>
      </c>
      <c r="I42" s="25">
        <f t="shared" si="3"/>
        <v>221532</v>
      </c>
      <c r="J42" s="25">
        <f t="shared" si="3"/>
        <v>412432.86999999994</v>
      </c>
      <c r="K42" s="25">
        <f t="shared" si="3"/>
        <v>528257.13</v>
      </c>
      <c r="L42" s="25">
        <f t="shared" si="3"/>
        <v>1122581.68</v>
      </c>
      <c r="M42" s="25">
        <f t="shared" si="3"/>
        <v>845143.85</v>
      </c>
      <c r="N42" s="25">
        <f t="shared" si="3"/>
        <v>1810263.8599999999</v>
      </c>
      <c r="O42" s="25">
        <f t="shared" si="3"/>
        <v>1002986.39</v>
      </c>
      <c r="P42" s="25">
        <f t="shared" si="3"/>
        <v>962115.33999999985</v>
      </c>
      <c r="Q42" s="25">
        <f t="shared" si="3"/>
        <v>966827.35</v>
      </c>
      <c r="R42" s="25">
        <f t="shared" si="3"/>
        <v>1083474.1600000001</v>
      </c>
      <c r="S42" s="25">
        <f t="shared" si="3"/>
        <v>961001.37</v>
      </c>
      <c r="T42" s="25">
        <f t="shared" si="3"/>
        <v>2189280.65</v>
      </c>
      <c r="U42" s="25">
        <f t="shared" si="3"/>
        <v>12105896.650000002</v>
      </c>
      <c r="W42" s="25">
        <f>SUM(W11:W41)</f>
        <v>614645.08999999985</v>
      </c>
    </row>
    <row r="43" spans="1:23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W43" s="1"/>
    </row>
    <row r="44" spans="1:23">
      <c r="A44" s="2"/>
      <c r="B44" s="2"/>
      <c r="C44" s="2"/>
      <c r="D44" s="2"/>
      <c r="E44" s="2"/>
      <c r="F44" s="26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3">
      <c r="A45" s="2"/>
      <c r="B45" s="2"/>
      <c r="C45" s="2"/>
      <c r="D45" s="2"/>
      <c r="E45" s="2"/>
      <c r="F45" s="2"/>
      <c r="G45" s="2"/>
      <c r="H45" s="2"/>
    </row>
    <row r="46" spans="1:23">
      <c r="A46" s="2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3">
      <c r="A47" s="2"/>
      <c r="B47" s="2"/>
      <c r="C47" s="2"/>
      <c r="D47" s="2"/>
      <c r="E47" s="2"/>
      <c r="F47" s="2"/>
      <c r="G47" s="2"/>
      <c r="H47" s="2"/>
    </row>
    <row r="48" spans="1:23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</sheetData>
  <mergeCells count="3">
    <mergeCell ref="D3:N3"/>
    <mergeCell ref="D4:N4"/>
    <mergeCell ref="D5:O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3:W75"/>
  <sheetViews>
    <sheetView workbookViewId="0">
      <selection activeCell="A30" sqref="A30"/>
    </sheetView>
  </sheetViews>
  <sheetFormatPr baseColWidth="10" defaultRowHeight="15"/>
  <cols>
    <col min="1" max="1" width="9.85546875" bestFit="1" customWidth="1"/>
    <col min="2" max="3" width="9.85546875" customWidth="1"/>
    <col min="4" max="4" width="39.28515625" customWidth="1"/>
    <col min="5" max="8" width="10.7109375" customWidth="1"/>
    <col min="9" max="21" width="9.7109375" customWidth="1"/>
    <col min="22" max="22" width="3.570312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4" t="s">
        <v>13</v>
      </c>
      <c r="B13" s="28">
        <v>1200</v>
      </c>
      <c r="C13" s="28">
        <v>1220</v>
      </c>
      <c r="D13" s="4" t="s">
        <v>14</v>
      </c>
      <c r="E13" s="5">
        <v>85000</v>
      </c>
      <c r="F13" s="30"/>
      <c r="G13" s="29">
        <v>85000</v>
      </c>
      <c r="H13" s="7">
        <f>E13+F13-G13</f>
        <v>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5">
        <f>SUM(I13:T13)</f>
        <v>0</v>
      </c>
      <c r="W13" s="1"/>
    </row>
    <row r="14" spans="1:23">
      <c r="A14" s="3" t="s">
        <v>24</v>
      </c>
      <c r="B14" s="28">
        <v>2100</v>
      </c>
      <c r="C14" s="28">
        <v>2110</v>
      </c>
      <c r="D14" s="3" t="s">
        <v>25</v>
      </c>
      <c r="E14" s="7">
        <v>0</v>
      </c>
      <c r="F14" s="7">
        <v>36502.54</v>
      </c>
      <c r="G14" s="7"/>
      <c r="H14" s="7">
        <f t="shared" ref="H14:H32" si="0">E14+F14-G14</f>
        <v>36502.54</v>
      </c>
      <c r="I14" s="4">
        <v>0</v>
      </c>
      <c r="J14" s="4">
        <v>0</v>
      </c>
      <c r="K14" s="4">
        <v>0</v>
      </c>
      <c r="L14" s="5">
        <v>1345</v>
      </c>
      <c r="M14" s="4">
        <v>0</v>
      </c>
      <c r="N14" s="5">
        <v>2262</v>
      </c>
      <c r="O14" s="5">
        <v>5022</v>
      </c>
      <c r="P14" s="5">
        <v>7162.55</v>
      </c>
      <c r="Q14" s="5">
        <v>4837.2</v>
      </c>
      <c r="R14" s="4">
        <v>0</v>
      </c>
      <c r="S14" s="4">
        <v>0</v>
      </c>
      <c r="T14" s="5">
        <v>15873.79</v>
      </c>
      <c r="U14" s="5">
        <f t="shared" ref="U14:U34" si="1">SUM(I14:T14)</f>
        <v>36502.54</v>
      </c>
      <c r="W14" s="1"/>
    </row>
    <row r="15" spans="1:23">
      <c r="A15" s="3"/>
      <c r="B15" s="28"/>
      <c r="C15" s="28"/>
      <c r="D15" s="3" t="s">
        <v>26</v>
      </c>
      <c r="E15" s="7"/>
      <c r="F15" s="7"/>
      <c r="G15" s="7"/>
      <c r="H15" s="7">
        <f t="shared" si="0"/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>
        <f t="shared" si="1"/>
        <v>0</v>
      </c>
      <c r="W15" s="1"/>
    </row>
    <row r="16" spans="1:23">
      <c r="A16" s="3" t="s">
        <v>27</v>
      </c>
      <c r="B16" s="28">
        <v>2100</v>
      </c>
      <c r="C16" s="28">
        <v>2120</v>
      </c>
      <c r="D16" s="3" t="s">
        <v>28</v>
      </c>
      <c r="E16" s="7">
        <v>0</v>
      </c>
      <c r="F16" s="7">
        <v>44563.48</v>
      </c>
      <c r="G16" s="7"/>
      <c r="H16" s="7">
        <f t="shared" si="0"/>
        <v>44563.48</v>
      </c>
      <c r="I16" s="4">
        <v>0</v>
      </c>
      <c r="J16" s="4">
        <v>0</v>
      </c>
      <c r="K16" s="4">
        <v>0</v>
      </c>
      <c r="L16" s="5">
        <v>18837.48</v>
      </c>
      <c r="M16" s="4">
        <v>0</v>
      </c>
      <c r="N16" s="5">
        <v>4810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5">
        <v>20916</v>
      </c>
      <c r="U16" s="5">
        <f t="shared" si="1"/>
        <v>44563.479999999996</v>
      </c>
      <c r="W16" s="1"/>
    </row>
    <row r="17" spans="1:23">
      <c r="A17" s="3"/>
      <c r="B17" s="28"/>
      <c r="C17" s="28"/>
      <c r="D17" s="3" t="s">
        <v>29</v>
      </c>
      <c r="E17" s="7"/>
      <c r="F17" s="7"/>
      <c r="G17" s="7"/>
      <c r="H17" s="7">
        <f t="shared" si="0"/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>
        <f t="shared" si="1"/>
        <v>0</v>
      </c>
      <c r="W17" s="1"/>
    </row>
    <row r="18" spans="1:23">
      <c r="A18" s="3" t="s">
        <v>30</v>
      </c>
      <c r="B18" s="28">
        <v>2100</v>
      </c>
      <c r="C18" s="28">
        <v>2150</v>
      </c>
      <c r="D18" s="3" t="s">
        <v>31</v>
      </c>
      <c r="E18" s="7">
        <v>38000</v>
      </c>
      <c r="F18" s="7"/>
      <c r="G18" s="7">
        <v>35216</v>
      </c>
      <c r="H18" s="7">
        <f t="shared" si="0"/>
        <v>2784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5">
        <v>2784</v>
      </c>
      <c r="S18" s="4">
        <v>0</v>
      </c>
      <c r="T18" s="4">
        <v>0</v>
      </c>
      <c r="U18" s="5">
        <f t="shared" si="1"/>
        <v>2784</v>
      </c>
      <c r="W18" s="1"/>
    </row>
    <row r="19" spans="1:23">
      <c r="A19" s="3" t="s">
        <v>55</v>
      </c>
      <c r="B19" s="28">
        <v>2400</v>
      </c>
      <c r="C19" s="28">
        <v>2490</v>
      </c>
      <c r="D19" s="3" t="s">
        <v>56</v>
      </c>
      <c r="E19" s="7">
        <v>0</v>
      </c>
      <c r="F19" s="7">
        <v>2212.5</v>
      </c>
      <c r="G19" s="7"/>
      <c r="H19" s="7">
        <f t="shared" si="0"/>
        <v>2212.5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5">
        <v>2212.5</v>
      </c>
      <c r="U19" s="5">
        <f t="shared" si="1"/>
        <v>2212.5</v>
      </c>
      <c r="W19" s="1"/>
    </row>
    <row r="20" spans="1:23">
      <c r="A20" s="3"/>
      <c r="B20" s="28"/>
      <c r="C20" s="28"/>
      <c r="D20" s="3" t="s">
        <v>57</v>
      </c>
      <c r="E20" s="7"/>
      <c r="F20" s="7"/>
      <c r="G20" s="7"/>
      <c r="H20" s="7">
        <f t="shared" si="0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>
        <f t="shared" si="1"/>
        <v>0</v>
      </c>
      <c r="W20" s="1"/>
    </row>
    <row r="21" spans="1:23">
      <c r="A21" s="3" t="s">
        <v>85</v>
      </c>
      <c r="B21" s="28">
        <v>3100</v>
      </c>
      <c r="C21" s="28">
        <v>3110</v>
      </c>
      <c r="D21" s="3" t="s">
        <v>86</v>
      </c>
      <c r="E21" s="7">
        <v>224527</v>
      </c>
      <c r="F21" s="7"/>
      <c r="G21" s="7">
        <v>14770.72</v>
      </c>
      <c r="H21" s="7">
        <f t="shared" si="0"/>
        <v>209756.28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5">
        <v>209756.28</v>
      </c>
      <c r="Q21" s="4">
        <v>0</v>
      </c>
      <c r="R21" s="4">
        <v>0</v>
      </c>
      <c r="S21" s="4">
        <v>0</v>
      </c>
      <c r="T21" s="4">
        <v>0</v>
      </c>
      <c r="U21" s="5">
        <f t="shared" si="1"/>
        <v>209756.28</v>
      </c>
      <c r="W21" s="1"/>
    </row>
    <row r="22" spans="1:23">
      <c r="A22" s="3" t="s">
        <v>91</v>
      </c>
      <c r="B22" s="28">
        <v>3100</v>
      </c>
      <c r="C22" s="28">
        <v>3170</v>
      </c>
      <c r="D22" s="3" t="s">
        <v>92</v>
      </c>
      <c r="E22" s="7">
        <v>11000</v>
      </c>
      <c r="F22" s="7">
        <v>49681.38</v>
      </c>
      <c r="G22" s="7"/>
      <c r="H22" s="7">
        <f t="shared" si="0"/>
        <v>60681.38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5">
        <v>15252.38</v>
      </c>
      <c r="Q22" s="4">
        <v>0</v>
      </c>
      <c r="R22" s="4">
        <v>0</v>
      </c>
      <c r="S22" s="4">
        <v>0</v>
      </c>
      <c r="T22" s="5">
        <v>39629</v>
      </c>
      <c r="U22" s="5">
        <f t="shared" si="1"/>
        <v>54881.38</v>
      </c>
      <c r="W22" s="1"/>
    </row>
    <row r="23" spans="1:23">
      <c r="A23" s="3"/>
      <c r="B23" s="28"/>
      <c r="C23" s="28"/>
      <c r="D23" s="3" t="s">
        <v>93</v>
      </c>
      <c r="E23" s="7"/>
      <c r="F23" s="7"/>
      <c r="G23" s="7"/>
      <c r="H23" s="7">
        <f t="shared" si="0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>
        <f t="shared" si="1"/>
        <v>0</v>
      </c>
      <c r="W23" s="1"/>
    </row>
    <row r="24" spans="1:23">
      <c r="A24" s="4" t="s">
        <v>111</v>
      </c>
      <c r="B24" s="9">
        <v>3500</v>
      </c>
      <c r="C24" s="9">
        <v>3510</v>
      </c>
      <c r="D24" s="4" t="s">
        <v>268</v>
      </c>
      <c r="E24" s="5">
        <v>45000</v>
      </c>
      <c r="F24" s="7"/>
      <c r="G24" s="7">
        <v>45000</v>
      </c>
      <c r="H24" s="7">
        <f t="shared" si="0"/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>
        <f t="shared" si="1"/>
        <v>0</v>
      </c>
      <c r="W24" s="1"/>
    </row>
    <row r="25" spans="1:23" ht="36.75">
      <c r="A25" s="4" t="s">
        <v>269</v>
      </c>
      <c r="B25" s="9">
        <v>3600</v>
      </c>
      <c r="C25" s="9">
        <v>3620</v>
      </c>
      <c r="D25" s="12" t="s">
        <v>270</v>
      </c>
      <c r="E25" s="5">
        <v>18000</v>
      </c>
      <c r="F25" s="7"/>
      <c r="G25" s="7">
        <v>18000</v>
      </c>
      <c r="H25" s="7">
        <f t="shared" si="0"/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>
        <f t="shared" si="1"/>
        <v>0</v>
      </c>
      <c r="W25" s="1"/>
    </row>
    <row r="26" spans="1:23">
      <c r="A26" s="4" t="s">
        <v>143</v>
      </c>
      <c r="B26" s="9">
        <v>4400</v>
      </c>
      <c r="C26" s="9">
        <v>4410</v>
      </c>
      <c r="D26" s="4" t="s">
        <v>142</v>
      </c>
      <c r="E26" s="5">
        <v>180000</v>
      </c>
      <c r="F26" s="7">
        <v>24987.38</v>
      </c>
      <c r="G26" s="7"/>
      <c r="H26" s="7">
        <f t="shared" si="0"/>
        <v>204987.38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>
        <v>204987.38</v>
      </c>
      <c r="U26" s="5">
        <f t="shared" si="1"/>
        <v>204987.38</v>
      </c>
      <c r="W26" s="1"/>
    </row>
    <row r="27" spans="1:23">
      <c r="A27" s="4" t="s">
        <v>237</v>
      </c>
      <c r="B27" s="9">
        <v>4400</v>
      </c>
      <c r="C27" s="9">
        <v>4430</v>
      </c>
      <c r="D27" s="4" t="s">
        <v>179</v>
      </c>
      <c r="E27" s="5">
        <v>0</v>
      </c>
      <c r="F27" s="7">
        <v>229487.65</v>
      </c>
      <c r="G27" s="7"/>
      <c r="H27" s="7">
        <f t="shared" si="0"/>
        <v>229487.65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>
        <f t="shared" si="1"/>
        <v>0</v>
      </c>
      <c r="W27" s="1"/>
    </row>
    <row r="28" spans="1:23">
      <c r="A28" s="3" t="s">
        <v>290</v>
      </c>
      <c r="B28" s="28">
        <v>5100</v>
      </c>
      <c r="C28" s="28">
        <v>5110</v>
      </c>
      <c r="D28" s="4" t="s">
        <v>180</v>
      </c>
      <c r="E28" s="7">
        <v>98470</v>
      </c>
      <c r="F28" s="7"/>
      <c r="G28" s="7">
        <v>87376.960000000006</v>
      </c>
      <c r="H28" s="7">
        <f t="shared" si="0"/>
        <v>11093.039999999994</v>
      </c>
      <c r="I28" s="4"/>
      <c r="J28" s="4"/>
      <c r="K28" s="4"/>
      <c r="L28" s="4"/>
      <c r="M28" s="4"/>
      <c r="N28" s="4"/>
      <c r="O28" s="4"/>
      <c r="P28" s="5">
        <v>11093.04</v>
      </c>
      <c r="Q28" s="5"/>
      <c r="R28" s="5"/>
      <c r="S28" s="5"/>
      <c r="T28" s="5"/>
      <c r="U28" s="5">
        <f t="shared" si="1"/>
        <v>11093.04</v>
      </c>
      <c r="W28" s="1"/>
    </row>
    <row r="29" spans="1:23">
      <c r="A29" s="3" t="s">
        <v>302</v>
      </c>
      <c r="B29" s="28">
        <v>5100</v>
      </c>
      <c r="C29" s="28">
        <v>5120</v>
      </c>
      <c r="D29" s="4" t="s">
        <v>259</v>
      </c>
      <c r="E29" s="7">
        <v>16000</v>
      </c>
      <c r="F29" s="7"/>
      <c r="G29" s="7">
        <v>16000</v>
      </c>
      <c r="H29" s="7">
        <f t="shared" si="0"/>
        <v>0</v>
      </c>
      <c r="I29" s="4"/>
      <c r="J29" s="4"/>
      <c r="K29" s="4"/>
      <c r="L29" s="4"/>
      <c r="U29" s="5">
        <f t="shared" si="1"/>
        <v>0</v>
      </c>
      <c r="W29" s="1"/>
    </row>
    <row r="30" spans="1:23">
      <c r="A30" s="3" t="s">
        <v>291</v>
      </c>
      <c r="B30" s="28">
        <v>5100</v>
      </c>
      <c r="C30" s="28">
        <v>5150</v>
      </c>
      <c r="D30" s="4" t="s">
        <v>181</v>
      </c>
      <c r="E30" s="7">
        <v>85000</v>
      </c>
      <c r="F30" s="7">
        <v>103348</v>
      </c>
      <c r="G30" s="7"/>
      <c r="H30" s="7">
        <f t="shared" si="0"/>
        <v>188348</v>
      </c>
      <c r="I30" s="4"/>
      <c r="J30" s="4"/>
      <c r="K30" s="4"/>
      <c r="L30" s="4"/>
      <c r="M30" s="4">
        <v>21759</v>
      </c>
      <c r="N30" s="4"/>
      <c r="O30" s="4"/>
      <c r="P30" s="5">
        <v>16500</v>
      </c>
      <c r="Q30" s="5"/>
      <c r="R30" s="5"/>
      <c r="S30" s="5">
        <v>148339</v>
      </c>
      <c r="T30" s="5">
        <v>1750</v>
      </c>
      <c r="U30" s="5">
        <f t="shared" si="1"/>
        <v>188348</v>
      </c>
      <c r="W30" s="1"/>
    </row>
    <row r="31" spans="1:23">
      <c r="A31" s="3" t="s">
        <v>299</v>
      </c>
      <c r="B31" s="28">
        <v>5100</v>
      </c>
      <c r="C31" s="28">
        <v>5190</v>
      </c>
      <c r="D31" s="4" t="s">
        <v>187</v>
      </c>
      <c r="E31" s="7">
        <v>35000</v>
      </c>
      <c r="F31" s="7"/>
      <c r="G31" s="7">
        <v>35000</v>
      </c>
      <c r="H31" s="7">
        <f t="shared" si="0"/>
        <v>0</v>
      </c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>
        <f t="shared" si="1"/>
        <v>0</v>
      </c>
      <c r="W31" s="1"/>
    </row>
    <row r="32" spans="1:23">
      <c r="A32" s="3" t="s">
        <v>300</v>
      </c>
      <c r="B32" s="28">
        <v>5900</v>
      </c>
      <c r="C32" s="28">
        <v>5970</v>
      </c>
      <c r="D32" s="4" t="s">
        <v>188</v>
      </c>
      <c r="E32" s="7">
        <v>72132</v>
      </c>
      <c r="F32" s="7"/>
      <c r="G32" s="7">
        <v>72132</v>
      </c>
      <c r="H32" s="7">
        <f t="shared" si="0"/>
        <v>0</v>
      </c>
      <c r="I32" s="4"/>
      <c r="J32" s="4"/>
      <c r="K32" s="4"/>
      <c r="L32" s="4"/>
      <c r="M32" s="4"/>
      <c r="N32" s="4"/>
      <c r="O32" s="4"/>
      <c r="P32" s="5"/>
      <c r="Q32" s="5"/>
      <c r="R32" s="5"/>
      <c r="S32" s="5"/>
      <c r="T32" s="5"/>
      <c r="U32" s="5">
        <f t="shared" si="1"/>
        <v>0</v>
      </c>
      <c r="W32" s="1"/>
    </row>
    <row r="33" spans="1:23">
      <c r="A33" s="3"/>
      <c r="B33" s="3"/>
      <c r="C33" s="3"/>
      <c r="D33" s="3"/>
      <c r="E33" s="3"/>
      <c r="F33" s="3"/>
      <c r="G33" s="9"/>
      <c r="H33" s="3"/>
      <c r="I33" s="4"/>
      <c r="J33" s="4"/>
      <c r="K33" s="4"/>
      <c r="L33" s="4"/>
      <c r="M33" s="4"/>
      <c r="N33" s="4"/>
      <c r="O33" s="4"/>
      <c r="P33" s="5"/>
      <c r="Q33" s="5"/>
      <c r="R33" s="5"/>
      <c r="S33" s="5"/>
      <c r="T33" s="5"/>
      <c r="U33" s="5">
        <f t="shared" si="1"/>
        <v>0</v>
      </c>
      <c r="W33" s="1"/>
    </row>
    <row r="34" spans="1:23">
      <c r="A34" s="3"/>
      <c r="B34" s="3"/>
      <c r="C34" s="3"/>
      <c r="D34" s="3"/>
      <c r="E34" s="3"/>
      <c r="F34" s="3"/>
      <c r="G34" s="3"/>
      <c r="H34" s="3"/>
      <c r="I34" s="4"/>
      <c r="J34" s="4"/>
      <c r="K34" s="4"/>
      <c r="L34" s="4"/>
      <c r="M34" s="4"/>
      <c r="N34" s="4"/>
      <c r="O34" s="4"/>
      <c r="P34" s="5"/>
      <c r="Q34" s="5"/>
      <c r="R34" s="5"/>
      <c r="S34" s="5"/>
      <c r="T34" s="5"/>
      <c r="U34" s="5">
        <f t="shared" si="1"/>
        <v>0</v>
      </c>
      <c r="W34" s="1"/>
    </row>
    <row r="35" spans="1:23">
      <c r="A35" s="3" t="s">
        <v>208</v>
      </c>
      <c r="B35" s="3"/>
      <c r="C35" s="3"/>
      <c r="D35" s="3"/>
      <c r="E35" s="25">
        <f>SUM(E13:E32)</f>
        <v>908129</v>
      </c>
      <c r="F35" s="25">
        <f t="shared" ref="F35:U35" si="2">SUM(F13:F32)</f>
        <v>490782.93</v>
      </c>
      <c r="G35" s="25">
        <f t="shared" si="2"/>
        <v>408495.68</v>
      </c>
      <c r="H35" s="25">
        <f t="shared" si="2"/>
        <v>990416.25000000012</v>
      </c>
      <c r="I35" s="25">
        <f t="shared" si="2"/>
        <v>0</v>
      </c>
      <c r="J35" s="25">
        <f t="shared" si="2"/>
        <v>0</v>
      </c>
      <c r="K35" s="25">
        <f t="shared" si="2"/>
        <v>0</v>
      </c>
      <c r="L35" s="25">
        <f t="shared" si="2"/>
        <v>20182.48</v>
      </c>
      <c r="M35" s="25">
        <f t="shared" si="2"/>
        <v>21759</v>
      </c>
      <c r="N35" s="25">
        <f t="shared" si="2"/>
        <v>7072</v>
      </c>
      <c r="O35" s="25">
        <f t="shared" si="2"/>
        <v>5022</v>
      </c>
      <c r="P35" s="25">
        <f t="shared" si="2"/>
        <v>259764.25</v>
      </c>
      <c r="Q35" s="25">
        <f t="shared" si="2"/>
        <v>4837.2</v>
      </c>
      <c r="R35" s="25">
        <f t="shared" si="2"/>
        <v>2784</v>
      </c>
      <c r="S35" s="25">
        <f t="shared" si="2"/>
        <v>148339</v>
      </c>
      <c r="T35" s="25">
        <f t="shared" si="2"/>
        <v>285368.67000000004</v>
      </c>
      <c r="U35" s="25">
        <f t="shared" si="2"/>
        <v>755128.60000000009</v>
      </c>
      <c r="W35" s="5"/>
    </row>
    <row r="36" spans="1:23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5"/>
      <c r="Q36" s="5"/>
      <c r="R36" s="5"/>
      <c r="S36" s="5"/>
      <c r="T36" s="5"/>
      <c r="U36" s="5"/>
      <c r="W36" s="1"/>
    </row>
    <row r="37" spans="1:23">
      <c r="A37" s="2"/>
      <c r="B37" s="2"/>
      <c r="C37" s="2"/>
      <c r="D37" s="2"/>
      <c r="E37" s="2"/>
      <c r="F37" s="2"/>
      <c r="G37" s="2"/>
      <c r="H37" s="2"/>
      <c r="I37" s="4"/>
      <c r="J37" s="4"/>
      <c r="K37" s="5"/>
      <c r="L37" s="5"/>
      <c r="M37" s="4"/>
      <c r="N37" s="5"/>
      <c r="O37" s="5"/>
      <c r="P37" s="5"/>
      <c r="Q37" s="5"/>
      <c r="R37" s="5"/>
      <c r="S37" s="4"/>
      <c r="T37" s="5"/>
      <c r="U37" s="5"/>
    </row>
    <row r="38" spans="1:23">
      <c r="A38" s="2"/>
      <c r="B38" s="2"/>
      <c r="C38" s="2"/>
      <c r="D38" s="2"/>
      <c r="E38" s="2"/>
      <c r="F38" s="2"/>
      <c r="G38" s="2"/>
      <c r="H38" s="2"/>
    </row>
    <row r="39" spans="1:23">
      <c r="A39" s="2"/>
      <c r="B39" s="2"/>
      <c r="C39" s="2"/>
      <c r="D39" s="2"/>
      <c r="E39" s="2"/>
      <c r="F39" s="2"/>
      <c r="G39" s="2"/>
      <c r="H39" s="2"/>
    </row>
    <row r="40" spans="1:23">
      <c r="A40" s="2"/>
      <c r="B40" s="2"/>
      <c r="C40" s="2"/>
      <c r="D40" s="2"/>
      <c r="E40" s="2"/>
      <c r="F40" s="2"/>
      <c r="G40" s="2"/>
      <c r="H40" s="2"/>
    </row>
    <row r="41" spans="1:23">
      <c r="A41" s="2"/>
      <c r="B41" s="2"/>
      <c r="C41" s="2"/>
      <c r="D41" s="2"/>
      <c r="E41" s="2"/>
      <c r="F41" s="2"/>
      <c r="G41" s="2"/>
      <c r="H41" s="2"/>
    </row>
    <row r="42" spans="1:23">
      <c r="A42" s="2"/>
      <c r="B42" s="2"/>
      <c r="C42" s="2"/>
      <c r="D42" s="2"/>
      <c r="E42" s="2"/>
      <c r="F42" s="2"/>
      <c r="G42" s="2"/>
      <c r="H42" s="2"/>
    </row>
    <row r="43" spans="1:23">
      <c r="A43" s="2"/>
      <c r="B43" s="2"/>
      <c r="C43" s="2"/>
      <c r="D43" s="2"/>
      <c r="E43" s="2"/>
      <c r="F43" s="2"/>
      <c r="G43" s="2"/>
      <c r="H43" s="2"/>
    </row>
    <row r="44" spans="1:23">
      <c r="A44" s="2"/>
      <c r="B44" s="2"/>
      <c r="C44" s="2"/>
      <c r="D44" s="2"/>
      <c r="E44" s="2"/>
      <c r="F44" s="2"/>
      <c r="G44" s="2"/>
      <c r="H44" s="2"/>
    </row>
    <row r="45" spans="1:23">
      <c r="A45" s="2"/>
      <c r="B45" s="2"/>
      <c r="C45" s="2"/>
      <c r="D45" s="2"/>
      <c r="E45" s="2"/>
      <c r="F45" s="2"/>
      <c r="G45" s="2"/>
      <c r="H45" s="2"/>
    </row>
    <row r="46" spans="1:23">
      <c r="A46" s="2"/>
      <c r="B46" s="2"/>
      <c r="C46" s="2"/>
      <c r="D46" s="2"/>
      <c r="E46" s="2"/>
      <c r="F46" s="2"/>
      <c r="G46" s="2"/>
      <c r="H46" s="2"/>
    </row>
    <row r="47" spans="1:23">
      <c r="A47" s="2"/>
      <c r="B47" s="2"/>
      <c r="C47" s="2"/>
      <c r="D47" s="2"/>
      <c r="E47" s="2"/>
      <c r="F47" s="2"/>
      <c r="G47" s="2"/>
      <c r="H47" s="2"/>
    </row>
    <row r="48" spans="1:23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  <row r="69" spans="1:8">
      <c r="A69" s="2"/>
      <c r="B69" s="2"/>
      <c r="C69" s="2"/>
      <c r="D69" s="2"/>
      <c r="E69" s="2"/>
      <c r="F69" s="2"/>
      <c r="G69" s="2"/>
      <c r="H69" s="2"/>
    </row>
    <row r="70" spans="1:8">
      <c r="A70" s="2"/>
      <c r="B70" s="2"/>
      <c r="C70" s="2"/>
      <c r="D70" s="2"/>
      <c r="E70" s="2"/>
      <c r="F70" s="2"/>
      <c r="G70" s="2"/>
      <c r="H70" s="2"/>
    </row>
    <row r="71" spans="1:8">
      <c r="A71" s="2"/>
      <c r="B71" s="2"/>
      <c r="C71" s="2"/>
      <c r="D71" s="2"/>
      <c r="E71" s="2"/>
      <c r="F71" s="2"/>
      <c r="G71" s="2"/>
      <c r="H71" s="2"/>
    </row>
    <row r="72" spans="1:8">
      <c r="A72" s="2"/>
      <c r="B72" s="2"/>
      <c r="C72" s="2"/>
      <c r="D72" s="2"/>
      <c r="E72" s="2"/>
      <c r="F72" s="2"/>
      <c r="G72" s="2"/>
      <c r="H72" s="2"/>
    </row>
    <row r="73" spans="1:8">
      <c r="A73" s="2"/>
      <c r="B73" s="2"/>
      <c r="C73" s="2"/>
      <c r="D73" s="2"/>
      <c r="E73" s="2"/>
      <c r="F73" s="2"/>
      <c r="G73" s="2"/>
      <c r="H73" s="2"/>
    </row>
    <row r="74" spans="1:8">
      <c r="A74" s="2"/>
      <c r="B74" s="2"/>
      <c r="C74" s="2"/>
      <c r="D74" s="2"/>
      <c r="E74" s="2"/>
      <c r="F74" s="2"/>
      <c r="G74" s="2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3:U19"/>
  <sheetViews>
    <sheetView workbookViewId="0">
      <selection activeCell="A18" sqref="A18"/>
    </sheetView>
  </sheetViews>
  <sheetFormatPr baseColWidth="10" defaultRowHeight="15"/>
  <cols>
    <col min="1" max="1" width="9.28515625" bestFit="1" customWidth="1"/>
    <col min="2" max="3" width="9.28515625" customWidth="1"/>
    <col min="4" max="4" width="34.5703125" customWidth="1"/>
    <col min="5" max="8" width="10.7109375" customWidth="1"/>
    <col min="9" max="21" width="9.7109375" customWidth="1"/>
  </cols>
  <sheetData>
    <row r="3" spans="1:21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1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1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1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1">
      <c r="A13" s="3" t="s">
        <v>24</v>
      </c>
      <c r="B13" s="9">
        <v>2100</v>
      </c>
      <c r="C13" s="9">
        <v>2110</v>
      </c>
      <c r="D13" s="4" t="s">
        <v>260</v>
      </c>
      <c r="E13" s="5">
        <v>0</v>
      </c>
      <c r="F13" s="5">
        <v>4000</v>
      </c>
      <c r="G13" s="5"/>
      <c r="H13" s="5">
        <f>E13+F13-G13</f>
        <v>4000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5">
        <v>3999.95</v>
      </c>
      <c r="R13" s="4">
        <v>0</v>
      </c>
      <c r="S13" s="4">
        <v>0</v>
      </c>
      <c r="T13" s="4">
        <v>0</v>
      </c>
      <c r="U13" s="5">
        <f>SUM(I13:T13)</f>
        <v>3999.95</v>
      </c>
    </row>
    <row r="14" spans="1:21">
      <c r="A14" s="3" t="s">
        <v>27</v>
      </c>
      <c r="B14" s="9">
        <v>2100</v>
      </c>
      <c r="C14" s="9">
        <v>2120</v>
      </c>
      <c r="D14" s="4" t="s">
        <v>271</v>
      </c>
      <c r="E14" s="5">
        <v>0</v>
      </c>
      <c r="F14" s="5">
        <v>2000</v>
      </c>
      <c r="G14" s="5"/>
      <c r="H14" s="5">
        <f t="shared" ref="H14:H17" si="0">E14+F14-G14</f>
        <v>2000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5">
        <v>2000</v>
      </c>
      <c r="T14" s="4">
        <v>0</v>
      </c>
      <c r="U14" s="5">
        <f>SUM(I14:T14)</f>
        <v>2000</v>
      </c>
    </row>
    <row r="15" spans="1:21">
      <c r="A15" s="3" t="s">
        <v>30</v>
      </c>
      <c r="B15" s="9">
        <v>2100</v>
      </c>
      <c r="C15" s="9">
        <v>2150</v>
      </c>
      <c r="D15" s="4" t="s">
        <v>31</v>
      </c>
      <c r="E15" s="5">
        <v>0</v>
      </c>
      <c r="F15" s="5">
        <v>4000</v>
      </c>
      <c r="G15" s="5"/>
      <c r="H15" s="5">
        <f t="shared" si="0"/>
        <v>4000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5">
        <v>1856</v>
      </c>
      <c r="Q15" s="4">
        <v>0</v>
      </c>
      <c r="R15" s="4">
        <v>0</v>
      </c>
      <c r="S15" s="5">
        <v>2125.6999999999998</v>
      </c>
      <c r="T15" s="4">
        <v>0</v>
      </c>
      <c r="U15" s="5">
        <f>SUM(I15:T15)</f>
        <v>3981.7</v>
      </c>
    </row>
    <row r="16" spans="1:21">
      <c r="A16" s="3" t="s">
        <v>209</v>
      </c>
      <c r="B16" s="9">
        <v>3300</v>
      </c>
      <c r="C16" s="9">
        <v>3340</v>
      </c>
      <c r="D16" s="4" t="s">
        <v>210</v>
      </c>
      <c r="E16" s="5">
        <v>0</v>
      </c>
      <c r="F16" s="5">
        <v>186000</v>
      </c>
      <c r="G16" s="5"/>
      <c r="H16" s="5">
        <f t="shared" si="0"/>
        <v>186000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92503.43</v>
      </c>
      <c r="Q16" s="4">
        <v>0</v>
      </c>
      <c r="R16" s="5">
        <v>36496</v>
      </c>
      <c r="S16" s="5">
        <v>57000</v>
      </c>
      <c r="T16" s="4">
        <v>0</v>
      </c>
      <c r="U16" s="5">
        <f>SUM(I16:T16)</f>
        <v>185999.43</v>
      </c>
    </row>
    <row r="17" spans="1:21">
      <c r="A17" s="3" t="s">
        <v>130</v>
      </c>
      <c r="B17" s="9">
        <v>3700</v>
      </c>
      <c r="C17" s="9">
        <v>3750</v>
      </c>
      <c r="D17" s="4" t="s">
        <v>131</v>
      </c>
      <c r="E17" s="5">
        <v>0</v>
      </c>
      <c r="F17" s="5">
        <v>4000</v>
      </c>
      <c r="G17" s="5"/>
      <c r="H17" s="5">
        <f t="shared" si="0"/>
        <v>4000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5">
        <v>4000</v>
      </c>
      <c r="T17" s="4">
        <v>0</v>
      </c>
      <c r="U17" s="5">
        <f>SUM(I17:T17)</f>
        <v>4000</v>
      </c>
    </row>
    <row r="18" spans="1:21">
      <c r="A18" s="4"/>
      <c r="B18" s="4"/>
      <c r="C18" s="4"/>
      <c r="D18" s="21" t="s">
        <v>240</v>
      </c>
      <c r="E18" s="25">
        <f t="shared" ref="E18:H18" si="1">SUM(E13:E17)</f>
        <v>0</v>
      </c>
      <c r="F18" s="25">
        <f t="shared" si="1"/>
        <v>200000</v>
      </c>
      <c r="G18" s="25">
        <f t="shared" si="1"/>
        <v>0</v>
      </c>
      <c r="H18" s="25">
        <f t="shared" si="1"/>
        <v>200000</v>
      </c>
      <c r="I18" s="27">
        <f>SUM(I13:I17)</f>
        <v>0</v>
      </c>
      <c r="J18" s="27">
        <f t="shared" ref="J18:U18" si="2">SUM(J13:J17)</f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7">
        <f t="shared" si="2"/>
        <v>94359.43</v>
      </c>
      <c r="Q18" s="27">
        <f t="shared" si="2"/>
        <v>3999.95</v>
      </c>
      <c r="R18" s="27">
        <f t="shared" si="2"/>
        <v>36496</v>
      </c>
      <c r="S18" s="27">
        <f t="shared" si="2"/>
        <v>65125.7</v>
      </c>
      <c r="T18" s="27">
        <f t="shared" si="2"/>
        <v>0</v>
      </c>
      <c r="U18" s="25">
        <f t="shared" si="2"/>
        <v>199981.08</v>
      </c>
    </row>
    <row r="19" spans="1:2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</sheetData>
  <mergeCells count="3">
    <mergeCell ref="D3:N3"/>
    <mergeCell ref="D4:N4"/>
    <mergeCell ref="D5:O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3:X52"/>
  <sheetViews>
    <sheetView workbookViewId="0">
      <selection activeCell="D3" sqref="D3:O5"/>
    </sheetView>
  </sheetViews>
  <sheetFormatPr baseColWidth="10" defaultRowHeight="15"/>
  <cols>
    <col min="1" max="1" width="9.85546875" bestFit="1" customWidth="1"/>
    <col min="2" max="3" width="9.85546875" customWidth="1"/>
    <col min="4" max="4" width="44.5703125" bestFit="1" customWidth="1"/>
    <col min="5" max="5" width="11.7109375" customWidth="1"/>
    <col min="6" max="8" width="10.7109375" customWidth="1"/>
    <col min="9" max="20" width="11.7109375" customWidth="1"/>
    <col min="21" max="21" width="12.85546875" customWidth="1"/>
    <col min="22" max="22" width="4.42578125" customWidth="1"/>
    <col min="23" max="23" width="11.7109375" bestFit="1" customWidth="1"/>
    <col min="24" max="24" width="12.7109375" bestFit="1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3" t="s">
        <v>211</v>
      </c>
      <c r="B13" s="9">
        <v>1100</v>
      </c>
      <c r="C13" s="9">
        <v>1110</v>
      </c>
      <c r="D13" s="3" t="s">
        <v>212</v>
      </c>
      <c r="E13" s="7">
        <v>3457776</v>
      </c>
      <c r="F13" s="7"/>
      <c r="G13" s="7">
        <v>14647</v>
      </c>
      <c r="H13" s="7">
        <f>E13+F13-G13</f>
        <v>3443129</v>
      </c>
      <c r="I13" s="5">
        <v>287680</v>
      </c>
      <c r="J13" s="5">
        <v>288156</v>
      </c>
      <c r="K13" s="5">
        <v>288156</v>
      </c>
      <c r="L13" s="5">
        <v>288156</v>
      </c>
      <c r="M13" s="5">
        <v>288156</v>
      </c>
      <c r="N13" s="5">
        <v>273889</v>
      </c>
      <c r="O13" s="5">
        <v>288156</v>
      </c>
      <c r="P13" s="5">
        <v>288156</v>
      </c>
      <c r="Q13" s="5">
        <v>288156</v>
      </c>
      <c r="R13" s="5">
        <v>288156</v>
      </c>
      <c r="S13" s="5">
        <v>288156</v>
      </c>
      <c r="T13" s="5">
        <v>288156</v>
      </c>
      <c r="U13" s="5">
        <f>SUM(I13:T13)</f>
        <v>3443129</v>
      </c>
      <c r="W13" s="1">
        <f>H13-U13</f>
        <v>0</v>
      </c>
    </row>
    <row r="14" spans="1:23">
      <c r="A14" s="3" t="s">
        <v>213</v>
      </c>
      <c r="B14" s="9">
        <v>1100</v>
      </c>
      <c r="C14" s="9">
        <v>1130</v>
      </c>
      <c r="D14" s="3" t="s">
        <v>214</v>
      </c>
      <c r="E14" s="7">
        <v>11811240</v>
      </c>
      <c r="F14" s="7"/>
      <c r="G14" s="7">
        <v>847072</v>
      </c>
      <c r="H14" s="7">
        <f t="shared" ref="H14:H24" si="0">E14+F14-G14</f>
        <v>10964168</v>
      </c>
      <c r="I14" s="5">
        <v>889676</v>
      </c>
      <c r="J14" s="5">
        <v>880575</v>
      </c>
      <c r="K14" s="5">
        <v>879751</v>
      </c>
      <c r="L14" s="5">
        <v>914677</v>
      </c>
      <c r="M14" s="5">
        <v>925090</v>
      </c>
      <c r="N14" s="5">
        <v>929040</v>
      </c>
      <c r="O14" s="5">
        <v>943307</v>
      </c>
      <c r="P14" s="5">
        <v>922544</v>
      </c>
      <c r="Q14" s="5">
        <v>922544</v>
      </c>
      <c r="R14" s="5">
        <v>922544</v>
      </c>
      <c r="S14" s="5">
        <v>917210</v>
      </c>
      <c r="T14" s="5">
        <v>917210</v>
      </c>
      <c r="U14" s="5">
        <f t="shared" ref="U14:U18" si="1">SUM(I14:T14)</f>
        <v>10964168</v>
      </c>
      <c r="W14" s="1">
        <f t="shared" ref="W14:W28" si="2">H14-U14</f>
        <v>0</v>
      </c>
    </row>
    <row r="15" spans="1:23">
      <c r="A15" s="3" t="s">
        <v>13</v>
      </c>
      <c r="B15" s="9">
        <v>1200</v>
      </c>
      <c r="C15" s="9">
        <v>1220</v>
      </c>
      <c r="D15" s="3" t="s">
        <v>14</v>
      </c>
      <c r="E15" s="7"/>
      <c r="F15" s="7">
        <v>12990</v>
      </c>
      <c r="G15" s="7"/>
      <c r="H15" s="7">
        <f t="shared" si="0"/>
        <v>12990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5">
        <v>12990</v>
      </c>
      <c r="U15" s="5">
        <f t="shared" si="1"/>
        <v>12990</v>
      </c>
      <c r="W15" s="1">
        <f t="shared" si="2"/>
        <v>0</v>
      </c>
    </row>
    <row r="16" spans="1:23">
      <c r="A16" s="3" t="s">
        <v>18</v>
      </c>
      <c r="B16" s="9">
        <v>1300</v>
      </c>
      <c r="C16" s="9">
        <v>1340</v>
      </c>
      <c r="D16" s="3" t="s">
        <v>19</v>
      </c>
      <c r="E16" s="7"/>
      <c r="F16" s="7">
        <v>109218</v>
      </c>
      <c r="G16" s="7"/>
      <c r="H16" s="7">
        <f t="shared" si="0"/>
        <v>109218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5">
        <v>109218</v>
      </c>
      <c r="U16" s="5">
        <f t="shared" si="1"/>
        <v>109218</v>
      </c>
      <c r="W16" s="1">
        <f t="shared" si="2"/>
        <v>0</v>
      </c>
    </row>
    <row r="17" spans="1:24">
      <c r="A17" s="3" t="s">
        <v>216</v>
      </c>
      <c r="B17" s="9">
        <v>1500</v>
      </c>
      <c r="C17" s="9">
        <v>1590</v>
      </c>
      <c r="D17" s="3" t="s">
        <v>215</v>
      </c>
      <c r="E17" s="7">
        <v>70611</v>
      </c>
      <c r="F17" s="7"/>
      <c r="G17" s="7">
        <v>21800</v>
      </c>
      <c r="H17" s="7">
        <f t="shared" si="0"/>
        <v>48811</v>
      </c>
      <c r="I17" s="5">
        <v>4118</v>
      </c>
      <c r="J17" s="5">
        <v>4281</v>
      </c>
      <c r="K17" s="5">
        <v>4049</v>
      </c>
      <c r="L17" s="5">
        <v>4265</v>
      </c>
      <c r="M17" s="5">
        <v>4262</v>
      </c>
      <c r="N17" s="5">
        <v>3956</v>
      </c>
      <c r="O17" s="5">
        <v>3956</v>
      </c>
      <c r="P17" s="5">
        <v>4100</v>
      </c>
      <c r="Q17" s="5">
        <v>3956</v>
      </c>
      <c r="R17" s="5">
        <v>3956</v>
      </c>
      <c r="S17" s="5">
        <v>3956</v>
      </c>
      <c r="T17" s="5">
        <v>3956</v>
      </c>
      <c r="U17" s="5">
        <f t="shared" si="1"/>
        <v>48811</v>
      </c>
      <c r="W17" s="1">
        <f t="shared" si="2"/>
        <v>0</v>
      </c>
    </row>
    <row r="18" spans="1:24" ht="24.75">
      <c r="A18" s="3" t="s">
        <v>241</v>
      </c>
      <c r="B18" s="9">
        <v>1600</v>
      </c>
      <c r="C18" s="9">
        <v>1610</v>
      </c>
      <c r="D18" s="12" t="s">
        <v>254</v>
      </c>
      <c r="E18" s="5">
        <v>356227.52</v>
      </c>
      <c r="F18" s="7"/>
      <c r="G18" s="7">
        <v>356227.52</v>
      </c>
      <c r="H18" s="7">
        <f t="shared" si="0"/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f t="shared" si="1"/>
        <v>0</v>
      </c>
      <c r="W18" s="1">
        <f t="shared" si="2"/>
        <v>0</v>
      </c>
    </row>
    <row r="19" spans="1:24">
      <c r="A19" s="3" t="s">
        <v>217</v>
      </c>
      <c r="B19" s="9">
        <v>1700</v>
      </c>
      <c r="C19" s="9">
        <v>1710</v>
      </c>
      <c r="D19" s="3" t="s">
        <v>218</v>
      </c>
      <c r="E19" s="7"/>
      <c r="F19" s="7">
        <v>756971</v>
      </c>
      <c r="G19" s="7"/>
      <c r="H19" s="7">
        <f t="shared" si="0"/>
        <v>756971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5">
        <v>756971</v>
      </c>
      <c r="U19" s="5">
        <f t="shared" ref="U19:U29" si="3">SUM(I19:T19)</f>
        <v>756971</v>
      </c>
      <c r="W19" s="1">
        <f t="shared" si="2"/>
        <v>0</v>
      </c>
    </row>
    <row r="20" spans="1:24">
      <c r="A20" s="3" t="s">
        <v>49</v>
      </c>
      <c r="B20" s="9">
        <v>2400</v>
      </c>
      <c r="C20" s="9">
        <v>2460</v>
      </c>
      <c r="D20" s="3" t="s">
        <v>50</v>
      </c>
      <c r="E20" s="7"/>
      <c r="F20" s="7">
        <v>222710</v>
      </c>
      <c r="G20" s="7"/>
      <c r="H20" s="7">
        <f t="shared" si="0"/>
        <v>222710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v>222710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5">
        <f t="shared" si="3"/>
        <v>222710</v>
      </c>
      <c r="W20" s="1">
        <f t="shared" si="2"/>
        <v>0</v>
      </c>
    </row>
    <row r="21" spans="1:24">
      <c r="A21" s="3" t="s">
        <v>85</v>
      </c>
      <c r="B21" s="9">
        <v>3100</v>
      </c>
      <c r="C21" s="9">
        <v>3110</v>
      </c>
      <c r="D21" s="3" t="s">
        <v>86</v>
      </c>
      <c r="E21" s="7">
        <v>1155843.48</v>
      </c>
      <c r="F21" s="7"/>
      <c r="G21" s="7">
        <v>461492.88</v>
      </c>
      <c r="H21" s="7">
        <f t="shared" si="0"/>
        <v>694350.6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5">
        <v>694350.6</v>
      </c>
      <c r="R21" s="4">
        <v>0</v>
      </c>
      <c r="S21" s="4">
        <v>0</v>
      </c>
      <c r="T21" s="4">
        <v>0</v>
      </c>
      <c r="U21" s="5">
        <f t="shared" si="3"/>
        <v>694350.6</v>
      </c>
      <c r="W21" s="1">
        <f t="shared" si="2"/>
        <v>0</v>
      </c>
    </row>
    <row r="22" spans="1:24">
      <c r="A22" s="3" t="s">
        <v>87</v>
      </c>
      <c r="B22" s="9">
        <v>3100</v>
      </c>
      <c r="C22" s="9">
        <v>3130</v>
      </c>
      <c r="D22" s="12" t="s">
        <v>88</v>
      </c>
      <c r="E22" s="5">
        <v>56400</v>
      </c>
      <c r="F22" s="7"/>
      <c r="G22" s="7">
        <v>56400</v>
      </c>
      <c r="H22" s="7">
        <f t="shared" si="0"/>
        <v>0</v>
      </c>
      <c r="I22" s="4"/>
      <c r="J22" s="4"/>
      <c r="K22" s="4"/>
      <c r="L22" s="4"/>
      <c r="M22" s="4"/>
      <c r="N22" s="4"/>
      <c r="O22" s="4"/>
      <c r="P22" s="4"/>
      <c r="Q22" s="5"/>
      <c r="R22" s="4"/>
      <c r="S22" s="4"/>
      <c r="T22" s="4"/>
      <c r="U22" s="5">
        <f t="shared" si="3"/>
        <v>0</v>
      </c>
      <c r="W22" s="1">
        <f t="shared" si="2"/>
        <v>0</v>
      </c>
    </row>
    <row r="23" spans="1:24">
      <c r="A23" s="3" t="s">
        <v>130</v>
      </c>
      <c r="B23" s="9">
        <v>3700</v>
      </c>
      <c r="C23" s="9">
        <v>3750</v>
      </c>
      <c r="D23" s="3" t="s">
        <v>131</v>
      </c>
      <c r="E23" s="7">
        <v>15000</v>
      </c>
      <c r="F23" s="7">
        <v>20368.990000000002</v>
      </c>
      <c r="G23" s="7"/>
      <c r="H23" s="7">
        <f t="shared" si="0"/>
        <v>35368.990000000005</v>
      </c>
      <c r="I23" s="4">
        <v>150</v>
      </c>
      <c r="J23" s="5">
        <v>1520</v>
      </c>
      <c r="K23" s="5">
        <v>1850</v>
      </c>
      <c r="L23" s="5">
        <v>1300</v>
      </c>
      <c r="M23" s="5">
        <v>1000</v>
      </c>
      <c r="N23" s="5">
        <v>1500</v>
      </c>
      <c r="O23" s="5">
        <v>1570</v>
      </c>
      <c r="P23" s="5">
        <v>1950</v>
      </c>
      <c r="Q23" s="4">
        <v>820</v>
      </c>
      <c r="R23" s="5">
        <v>4350</v>
      </c>
      <c r="S23" s="5">
        <v>1050</v>
      </c>
      <c r="T23" s="5">
        <v>18308.990000000002</v>
      </c>
      <c r="U23" s="5">
        <f t="shared" si="3"/>
        <v>35368.990000000005</v>
      </c>
      <c r="W23" s="1">
        <f t="shared" si="2"/>
        <v>0</v>
      </c>
    </row>
    <row r="24" spans="1:24">
      <c r="A24" s="3" t="s">
        <v>139</v>
      </c>
      <c r="B24" s="9">
        <v>3900</v>
      </c>
      <c r="C24" s="9">
        <v>3980</v>
      </c>
      <c r="D24" s="3" t="s">
        <v>256</v>
      </c>
      <c r="E24" s="7"/>
      <c r="F24" s="7">
        <v>42394</v>
      </c>
      <c r="G24" s="7"/>
      <c r="H24" s="7">
        <f t="shared" si="0"/>
        <v>42394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5">
        <v>42394</v>
      </c>
      <c r="U24" s="5">
        <f t="shared" si="3"/>
        <v>42394</v>
      </c>
      <c r="W24" s="1">
        <f t="shared" si="2"/>
        <v>0</v>
      </c>
    </row>
    <row r="25" spans="1:24" ht="24.75">
      <c r="A25" s="3" t="s">
        <v>219</v>
      </c>
      <c r="B25" s="9">
        <v>4200</v>
      </c>
      <c r="C25" s="9">
        <v>4210</v>
      </c>
      <c r="D25" s="12" t="s">
        <v>255</v>
      </c>
      <c r="E25" s="5">
        <v>274200</v>
      </c>
      <c r="F25" s="7"/>
      <c r="G25" s="7">
        <v>3452</v>
      </c>
      <c r="H25" s="7">
        <f>E25+F25-G25</f>
        <v>270748</v>
      </c>
      <c r="I25" s="5">
        <v>22586.5</v>
      </c>
      <c r="J25" s="5">
        <v>22586.5</v>
      </c>
      <c r="K25" s="5">
        <v>22286.5</v>
      </c>
      <c r="L25" s="5">
        <v>22586.5</v>
      </c>
      <c r="M25" s="5">
        <v>22486.5</v>
      </c>
      <c r="N25" s="5">
        <v>22896.5</v>
      </c>
      <c r="O25" s="5">
        <v>22586.5</v>
      </c>
      <c r="P25" s="5">
        <v>22586.5</v>
      </c>
      <c r="Q25" s="5">
        <v>22486.5</v>
      </c>
      <c r="R25" s="5">
        <v>22586.5</v>
      </c>
      <c r="S25" s="5">
        <v>22486.5</v>
      </c>
      <c r="T25" s="5">
        <v>22586.5</v>
      </c>
      <c r="U25" s="5">
        <f t="shared" si="3"/>
        <v>270748</v>
      </c>
      <c r="W25" s="1">
        <f t="shared" si="2"/>
        <v>0</v>
      </c>
    </row>
    <row r="26" spans="1:24">
      <c r="A26" s="3" t="s">
        <v>143</v>
      </c>
      <c r="B26" s="9">
        <v>4100</v>
      </c>
      <c r="C26" s="9">
        <v>4410</v>
      </c>
      <c r="D26" s="3" t="s">
        <v>142</v>
      </c>
      <c r="E26" s="7"/>
      <c r="F26" s="7">
        <v>2187710.5499999998</v>
      </c>
      <c r="G26" s="7"/>
      <c r="H26" s="7">
        <f t="shared" ref="H26:H28" si="4">E26+F26-G26</f>
        <v>2187710.5499999998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5">
        <v>287426.09999999998</v>
      </c>
      <c r="U26" s="5">
        <f t="shared" si="3"/>
        <v>287426.09999999998</v>
      </c>
      <c r="W26" s="1">
        <f t="shared" si="2"/>
        <v>1900284.4499999997</v>
      </c>
    </row>
    <row r="27" spans="1:24">
      <c r="A27" s="3" t="s">
        <v>257</v>
      </c>
      <c r="B27" s="9">
        <v>4400</v>
      </c>
      <c r="C27" s="9">
        <v>4430</v>
      </c>
      <c r="D27" s="3" t="s">
        <v>179</v>
      </c>
      <c r="E27" s="7"/>
      <c r="F27" s="7">
        <v>521401.92</v>
      </c>
      <c r="G27" s="7"/>
      <c r="H27" s="7">
        <f t="shared" si="4"/>
        <v>521401.92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>
        <f t="shared" si="3"/>
        <v>0</v>
      </c>
      <c r="W27" s="1">
        <f t="shared" si="2"/>
        <v>521401.92</v>
      </c>
    </row>
    <row r="28" spans="1:24">
      <c r="A28" s="3" t="s">
        <v>220</v>
      </c>
      <c r="B28" s="9">
        <v>8500</v>
      </c>
      <c r="C28" s="9">
        <v>8530</v>
      </c>
      <c r="D28" s="3" t="s">
        <v>221</v>
      </c>
      <c r="E28" s="7">
        <v>3000000</v>
      </c>
      <c r="F28" s="7"/>
      <c r="G28" s="7">
        <v>2246361.96</v>
      </c>
      <c r="H28" s="7">
        <f t="shared" si="4"/>
        <v>753638.04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v>753638.04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5">
        <f t="shared" si="3"/>
        <v>753638.04</v>
      </c>
      <c r="W28" s="1">
        <f t="shared" si="2"/>
        <v>0</v>
      </c>
    </row>
    <row r="29" spans="1:24">
      <c r="A29" s="3"/>
      <c r="B29" s="3"/>
      <c r="C29" s="3"/>
      <c r="D29" s="21" t="s">
        <v>240</v>
      </c>
      <c r="E29" s="25">
        <f t="shared" ref="E29:T29" si="5">SUM(E13:E28)</f>
        <v>20197298</v>
      </c>
      <c r="F29" s="25">
        <f t="shared" si="5"/>
        <v>3873764.46</v>
      </c>
      <c r="G29" s="25">
        <f t="shared" si="5"/>
        <v>4007453.36</v>
      </c>
      <c r="H29" s="25">
        <f t="shared" si="5"/>
        <v>20063609.100000001</v>
      </c>
      <c r="I29" s="25">
        <f t="shared" si="5"/>
        <v>1204210.5</v>
      </c>
      <c r="J29" s="25">
        <f t="shared" si="5"/>
        <v>1197118.5</v>
      </c>
      <c r="K29" s="25">
        <f t="shared" si="5"/>
        <v>1196092.5</v>
      </c>
      <c r="L29" s="25">
        <f t="shared" si="5"/>
        <v>1230984.5</v>
      </c>
      <c r="M29" s="25">
        <f t="shared" si="5"/>
        <v>1240994.5</v>
      </c>
      <c r="N29" s="25">
        <f t="shared" si="5"/>
        <v>1984919.54</v>
      </c>
      <c r="O29" s="25">
        <f t="shared" si="5"/>
        <v>1482285.5</v>
      </c>
      <c r="P29" s="25">
        <f t="shared" si="5"/>
        <v>1239336.5</v>
      </c>
      <c r="Q29" s="25">
        <f t="shared" si="5"/>
        <v>1932313.1</v>
      </c>
      <c r="R29" s="25">
        <f t="shared" si="5"/>
        <v>1241592.5</v>
      </c>
      <c r="S29" s="25">
        <f t="shared" si="5"/>
        <v>1232858.5</v>
      </c>
      <c r="T29" s="25">
        <f t="shared" si="5"/>
        <v>2459216.5900000003</v>
      </c>
      <c r="U29" s="25">
        <f t="shared" si="3"/>
        <v>17641922.73</v>
      </c>
      <c r="W29" s="1">
        <f>SUM(W13:W28)</f>
        <v>2421686.3699999996</v>
      </c>
      <c r="X29" s="1"/>
    </row>
    <row r="30" spans="1:24">
      <c r="A30" s="2"/>
      <c r="B30" s="2"/>
      <c r="C30" s="2"/>
      <c r="D30" s="2"/>
      <c r="E30" s="26"/>
      <c r="F30" s="26"/>
      <c r="G30" s="26"/>
      <c r="H30" s="26"/>
      <c r="X30" s="1"/>
    </row>
    <row r="31" spans="1:24">
      <c r="A31" s="2"/>
      <c r="B31" s="2"/>
      <c r="C31" s="2"/>
      <c r="D31" s="2"/>
      <c r="E31" s="26"/>
      <c r="F31" s="26"/>
      <c r="G31" s="26"/>
      <c r="H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4">
      <c r="A32" s="2"/>
      <c r="B32" s="2"/>
      <c r="C32" s="2"/>
      <c r="D32" s="2"/>
      <c r="E32" s="26"/>
      <c r="F32" s="26"/>
      <c r="G32" s="26"/>
      <c r="H32" s="26"/>
    </row>
    <row r="33" spans="1:21">
      <c r="A33" s="2"/>
      <c r="B33" s="2"/>
      <c r="C33" s="2"/>
      <c r="D33" s="2"/>
      <c r="E33" s="26"/>
      <c r="F33" s="26"/>
      <c r="G33" s="26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2"/>
      <c r="B34" s="2"/>
      <c r="C34" s="2"/>
      <c r="D34" s="2"/>
      <c r="E34" s="2"/>
      <c r="F34" s="2"/>
      <c r="G34" s="2"/>
      <c r="H34" s="2"/>
    </row>
    <row r="35" spans="1:21">
      <c r="A35" s="2"/>
      <c r="B35" s="2"/>
      <c r="C35" s="2"/>
      <c r="D35" s="2"/>
      <c r="E35" s="2"/>
      <c r="F35" s="2"/>
      <c r="G35" s="2"/>
      <c r="H35" s="2"/>
      <c r="K35" s="1"/>
      <c r="N35" s="1"/>
    </row>
    <row r="36" spans="1:21">
      <c r="A36" s="2"/>
      <c r="B36" s="2"/>
      <c r="C36" s="2"/>
      <c r="D36" s="2"/>
      <c r="E36" s="2"/>
      <c r="F36" s="2"/>
      <c r="G36" s="2"/>
      <c r="H36" s="2"/>
    </row>
    <row r="37" spans="1:21">
      <c r="A37" s="2"/>
      <c r="B37" s="2"/>
      <c r="C37" s="2"/>
      <c r="D37" s="2"/>
      <c r="E37" s="2"/>
      <c r="F37" s="2"/>
      <c r="G37" s="2"/>
      <c r="H37" s="2"/>
    </row>
    <row r="38" spans="1:21">
      <c r="A38" s="2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A43" s="2"/>
      <c r="B43" s="2"/>
      <c r="C43" s="2"/>
      <c r="D43" s="2"/>
      <c r="E43" s="2"/>
      <c r="F43" s="2"/>
      <c r="G43" s="2"/>
      <c r="H43" s="2"/>
    </row>
    <row r="44" spans="1:21">
      <c r="A44" s="2"/>
      <c r="B44" s="2"/>
      <c r="C44" s="2"/>
      <c r="D44" s="2"/>
      <c r="E44" s="2"/>
      <c r="F44" s="2"/>
      <c r="G44" s="2"/>
      <c r="H44" s="2"/>
    </row>
    <row r="45" spans="1:21">
      <c r="A45" s="2"/>
      <c r="B45" s="2"/>
      <c r="C45" s="2"/>
      <c r="D45" s="2"/>
      <c r="E45" s="2"/>
      <c r="F45" s="2"/>
      <c r="G45" s="2"/>
      <c r="H45" s="2"/>
    </row>
    <row r="46" spans="1:21">
      <c r="A46" s="2"/>
      <c r="B46" s="2"/>
      <c r="C46" s="2"/>
      <c r="D46" s="2"/>
      <c r="E46" s="2"/>
      <c r="F46" s="2"/>
      <c r="G46" s="2"/>
      <c r="H46" s="2"/>
    </row>
    <row r="47" spans="1:21">
      <c r="A47" s="2"/>
      <c r="B47" s="2"/>
      <c r="C47" s="2"/>
      <c r="D47" s="2"/>
      <c r="E47" s="2"/>
      <c r="F47" s="2"/>
      <c r="G47" s="2"/>
      <c r="H47" s="2"/>
    </row>
    <row r="48" spans="1:21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</sheetData>
  <mergeCells count="3">
    <mergeCell ref="D3:N3"/>
    <mergeCell ref="D4:N4"/>
    <mergeCell ref="D5:O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3:W24"/>
  <sheetViews>
    <sheetView workbookViewId="0"/>
  </sheetViews>
  <sheetFormatPr baseColWidth="10" defaultRowHeight="15"/>
  <cols>
    <col min="1" max="1" width="9.28515625" bestFit="1" customWidth="1"/>
    <col min="2" max="3" width="9.28515625" customWidth="1"/>
    <col min="4" max="4" width="42.42578125" bestFit="1" customWidth="1"/>
    <col min="5" max="21" width="10.7109375" customWidth="1"/>
    <col min="22" max="22" width="3.710937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3" t="s">
        <v>24</v>
      </c>
      <c r="B13" s="9">
        <v>2100</v>
      </c>
      <c r="C13" s="9">
        <v>2110</v>
      </c>
      <c r="D13" s="3" t="s">
        <v>260</v>
      </c>
      <c r="E13" s="16">
        <v>20000</v>
      </c>
      <c r="F13" s="16"/>
      <c r="G13" s="16">
        <v>20000</v>
      </c>
      <c r="H13" s="16">
        <f>E13+F13-G13</f>
        <v>0</v>
      </c>
      <c r="I13" s="7"/>
      <c r="J13" s="7"/>
      <c r="K13" s="7"/>
      <c r="L13" s="7"/>
      <c r="M13" s="7"/>
      <c r="N13" s="19"/>
      <c r="O13" s="19"/>
      <c r="P13" s="19"/>
      <c r="Q13" s="19"/>
      <c r="R13" s="19"/>
      <c r="S13" s="19"/>
      <c r="T13" s="19"/>
      <c r="U13" s="7">
        <f>SUM(I13:T13)</f>
        <v>0</v>
      </c>
      <c r="V13" s="24"/>
      <c r="W13" s="1"/>
    </row>
    <row r="14" spans="1:23">
      <c r="A14" s="3" t="s">
        <v>27</v>
      </c>
      <c r="B14" s="9">
        <v>2100</v>
      </c>
      <c r="C14" s="9">
        <v>2120</v>
      </c>
      <c r="D14" s="4" t="s">
        <v>271</v>
      </c>
      <c r="E14" s="7">
        <v>0</v>
      </c>
      <c r="F14" s="16"/>
      <c r="G14" s="16"/>
      <c r="H14" s="16">
        <f t="shared" ref="H14:H19" si="0">E14+F14-G14</f>
        <v>0</v>
      </c>
      <c r="I14" s="7"/>
      <c r="J14" s="7"/>
      <c r="K14" s="7"/>
      <c r="L14" s="7"/>
      <c r="M14" s="7"/>
      <c r="N14" s="19"/>
      <c r="O14" s="19"/>
      <c r="P14" s="19"/>
      <c r="Q14" s="19"/>
      <c r="R14" s="19"/>
      <c r="S14" s="19"/>
      <c r="T14" s="19"/>
      <c r="U14" s="7">
        <f t="shared" ref="U14:U19" si="1">SUM(I14:T14)</f>
        <v>0</v>
      </c>
      <c r="V14" s="24"/>
      <c r="W14" s="1"/>
    </row>
    <row r="15" spans="1:23">
      <c r="A15" s="3" t="s">
        <v>85</v>
      </c>
      <c r="B15" s="9">
        <v>3100</v>
      </c>
      <c r="C15" s="9">
        <v>3110</v>
      </c>
      <c r="D15" s="4" t="s">
        <v>86</v>
      </c>
      <c r="E15" s="7">
        <v>139658</v>
      </c>
      <c r="F15" s="16"/>
      <c r="G15" s="16">
        <v>139658</v>
      </c>
      <c r="H15" s="16">
        <f t="shared" si="0"/>
        <v>0</v>
      </c>
      <c r="I15" s="7"/>
      <c r="J15" s="7"/>
      <c r="K15" s="7"/>
      <c r="L15" s="7"/>
      <c r="M15" s="7"/>
      <c r="N15" s="19"/>
      <c r="O15" s="19"/>
      <c r="P15" s="19"/>
      <c r="Q15" s="19"/>
      <c r="R15" s="19"/>
      <c r="S15" s="19"/>
      <c r="T15" s="19"/>
      <c r="U15" s="7">
        <f t="shared" si="1"/>
        <v>0</v>
      </c>
      <c r="V15" s="24"/>
      <c r="W15" s="1"/>
    </row>
    <row r="16" spans="1:23">
      <c r="A16" s="3" t="s">
        <v>222</v>
      </c>
      <c r="B16" s="9">
        <v>3400</v>
      </c>
      <c r="C16" s="9">
        <v>3440</v>
      </c>
      <c r="D16" s="3" t="s">
        <v>223</v>
      </c>
      <c r="E16" s="7">
        <v>0</v>
      </c>
      <c r="F16" s="7">
        <v>19895.16</v>
      </c>
      <c r="G16" s="7"/>
      <c r="H16" s="16">
        <f t="shared" si="0"/>
        <v>19895.16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19895.16</v>
      </c>
      <c r="U16" s="7">
        <f t="shared" si="1"/>
        <v>19895.16</v>
      </c>
      <c r="V16" s="24"/>
      <c r="W16" s="1"/>
    </row>
    <row r="17" spans="1:23">
      <c r="A17" s="3"/>
      <c r="B17" s="9"/>
      <c r="C17" s="9"/>
      <c r="D17" s="3" t="s">
        <v>224</v>
      </c>
      <c r="E17" s="7"/>
      <c r="F17" s="7"/>
      <c r="G17" s="7"/>
      <c r="H17" s="16">
        <f t="shared" si="0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>
        <f t="shared" si="1"/>
        <v>0</v>
      </c>
      <c r="V17" s="24"/>
      <c r="W17" s="1"/>
    </row>
    <row r="18" spans="1:23">
      <c r="A18" s="3" t="s">
        <v>132</v>
      </c>
      <c r="B18" s="9">
        <v>3000</v>
      </c>
      <c r="C18" s="9">
        <v>3820</v>
      </c>
      <c r="D18" s="3" t="s">
        <v>133</v>
      </c>
      <c r="E18" s="7">
        <v>0</v>
      </c>
      <c r="F18" s="7">
        <v>26680</v>
      </c>
      <c r="G18" s="7"/>
      <c r="H18" s="16">
        <f t="shared" si="0"/>
        <v>26680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26680</v>
      </c>
      <c r="U18" s="7">
        <f t="shared" si="1"/>
        <v>26680</v>
      </c>
      <c r="V18" s="24"/>
      <c r="W18" s="1"/>
    </row>
    <row r="19" spans="1:23">
      <c r="A19" s="3" t="s">
        <v>143</v>
      </c>
      <c r="B19" s="9">
        <v>4400</v>
      </c>
      <c r="C19" s="9">
        <v>4410</v>
      </c>
      <c r="D19" s="3" t="s">
        <v>142</v>
      </c>
      <c r="E19" s="7">
        <v>0</v>
      </c>
      <c r="F19" s="7">
        <v>147516.98000000001</v>
      </c>
      <c r="G19" s="7"/>
      <c r="H19" s="16">
        <f t="shared" si="0"/>
        <v>147516.98000000001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35380</v>
      </c>
      <c r="U19" s="7">
        <f t="shared" si="1"/>
        <v>35380</v>
      </c>
      <c r="V19" s="24"/>
      <c r="W19" s="1"/>
    </row>
    <row r="20" spans="1:23">
      <c r="A20" s="3"/>
      <c r="B20" s="3"/>
      <c r="C20" s="3"/>
      <c r="D20" s="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4"/>
    </row>
    <row r="21" spans="1:23">
      <c r="A21" s="3"/>
      <c r="B21" s="3"/>
      <c r="C21" s="3"/>
      <c r="D21" s="21" t="s">
        <v>240</v>
      </c>
      <c r="E21" s="19">
        <f>SUM(E13:E19)</f>
        <v>159658</v>
      </c>
      <c r="F21" s="19">
        <f t="shared" ref="F21:U21" si="2">SUM(F13:F19)</f>
        <v>194092.14</v>
      </c>
      <c r="G21" s="19">
        <f t="shared" si="2"/>
        <v>159658</v>
      </c>
      <c r="H21" s="19">
        <f t="shared" si="2"/>
        <v>194092.14</v>
      </c>
      <c r="I21" s="19">
        <f t="shared" si="2"/>
        <v>0</v>
      </c>
      <c r="J21" s="19">
        <f t="shared" si="2"/>
        <v>0</v>
      </c>
      <c r="K21" s="19">
        <f t="shared" si="2"/>
        <v>0</v>
      </c>
      <c r="L21" s="19">
        <f t="shared" si="2"/>
        <v>0</v>
      </c>
      <c r="M21" s="19">
        <f t="shared" si="2"/>
        <v>0</v>
      </c>
      <c r="N21" s="19">
        <f t="shared" si="2"/>
        <v>0</v>
      </c>
      <c r="O21" s="19">
        <f t="shared" si="2"/>
        <v>0</v>
      </c>
      <c r="P21" s="19">
        <f t="shared" si="2"/>
        <v>0</v>
      </c>
      <c r="Q21" s="19">
        <f t="shared" si="2"/>
        <v>0</v>
      </c>
      <c r="R21" s="19">
        <f t="shared" si="2"/>
        <v>0</v>
      </c>
      <c r="S21" s="19">
        <f t="shared" si="2"/>
        <v>0</v>
      </c>
      <c r="T21" s="19">
        <f t="shared" si="2"/>
        <v>81955.16</v>
      </c>
      <c r="U21" s="19">
        <f t="shared" si="2"/>
        <v>81955.16</v>
      </c>
      <c r="V21" s="24"/>
    </row>
    <row r="22" spans="1:23">
      <c r="A22" s="2"/>
      <c r="B22" s="32"/>
      <c r="C22" s="32"/>
      <c r="D22" s="32"/>
      <c r="E22" s="32"/>
      <c r="F22" s="32"/>
      <c r="G22" s="32"/>
      <c r="H22" s="32"/>
      <c r="I22" s="33"/>
      <c r="J22" s="33"/>
      <c r="K22" s="33"/>
      <c r="L22" s="33"/>
      <c r="M22" s="33"/>
    </row>
    <row r="23" spans="1:23">
      <c r="A23" s="2"/>
      <c r="B23" s="32"/>
      <c r="C23" s="32"/>
      <c r="D23" s="32"/>
      <c r="E23" s="32"/>
      <c r="F23" s="32"/>
      <c r="G23" s="32"/>
      <c r="H23" s="32"/>
      <c r="I23" s="33"/>
      <c r="J23" s="33"/>
      <c r="K23" s="33"/>
      <c r="L23" s="33"/>
      <c r="M23" s="33"/>
    </row>
    <row r="24" spans="1:2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3:W29"/>
  <sheetViews>
    <sheetView workbookViewId="0">
      <selection activeCell="C1" sqref="C1"/>
    </sheetView>
  </sheetViews>
  <sheetFormatPr baseColWidth="10" defaultRowHeight="15"/>
  <cols>
    <col min="1" max="1" width="9.28515625" bestFit="1" customWidth="1"/>
    <col min="2" max="3" width="9.28515625" customWidth="1"/>
    <col min="4" max="4" width="43.5703125" bestFit="1" customWidth="1"/>
    <col min="5" max="21" width="10.7109375" customWidth="1"/>
    <col min="22" max="22" width="2.85546875" customWidth="1"/>
  </cols>
  <sheetData>
    <row r="3" spans="1:23">
      <c r="D3" s="39" t="s">
        <v>274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3">
      <c r="D4" s="39" t="s">
        <v>275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23">
      <c r="D5" s="40" t="s">
        <v>278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12" spans="1:23">
      <c r="A12" s="8" t="s">
        <v>148</v>
      </c>
      <c r="B12" s="8" t="s">
        <v>149</v>
      </c>
      <c r="C12" s="8" t="s">
        <v>150</v>
      </c>
      <c r="D12" s="8" t="s">
        <v>151</v>
      </c>
      <c r="E12" s="6" t="s">
        <v>144</v>
      </c>
      <c r="F12" s="6" t="s">
        <v>145</v>
      </c>
      <c r="G12" s="6" t="s">
        <v>146</v>
      </c>
      <c r="H12" s="6" t="s">
        <v>147</v>
      </c>
      <c r="I12" s="20" t="s">
        <v>0</v>
      </c>
      <c r="J12" s="20" t="s">
        <v>1</v>
      </c>
      <c r="K12" s="20" t="s">
        <v>2</v>
      </c>
      <c r="L12" s="20" t="s">
        <v>3</v>
      </c>
      <c r="M12" s="20" t="s">
        <v>4</v>
      </c>
      <c r="N12" s="20" t="s">
        <v>5</v>
      </c>
      <c r="O12" s="20" t="s">
        <v>6</v>
      </c>
      <c r="P12" s="20" t="s">
        <v>7</v>
      </c>
      <c r="Q12" s="20" t="s">
        <v>8</v>
      </c>
      <c r="R12" s="20" t="s">
        <v>9</v>
      </c>
      <c r="S12" s="20" t="s">
        <v>10</v>
      </c>
      <c r="T12" s="20" t="s">
        <v>11</v>
      </c>
      <c r="U12" s="20" t="s">
        <v>12</v>
      </c>
    </row>
    <row r="13" spans="1:23">
      <c r="A13" s="3" t="s">
        <v>81</v>
      </c>
      <c r="B13" s="9">
        <v>2900</v>
      </c>
      <c r="C13" s="9">
        <v>2960</v>
      </c>
      <c r="D13" s="3" t="s">
        <v>272</v>
      </c>
      <c r="E13" s="7">
        <v>0</v>
      </c>
      <c r="F13" s="7">
        <v>15660</v>
      </c>
      <c r="G13" s="7"/>
      <c r="H13" s="7">
        <f>E13+F13-G13</f>
        <v>15660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15660</v>
      </c>
      <c r="U13" s="7">
        <f>SUM(I13:T13)</f>
        <v>15660</v>
      </c>
      <c r="W13" s="1"/>
    </row>
    <row r="14" spans="1:23">
      <c r="A14" s="3" t="s">
        <v>85</v>
      </c>
      <c r="B14" s="9">
        <v>3100</v>
      </c>
      <c r="C14" s="9">
        <v>3110</v>
      </c>
      <c r="D14" s="3" t="s">
        <v>86</v>
      </c>
      <c r="E14" s="7">
        <v>437844</v>
      </c>
      <c r="F14" s="7">
        <v>7535.4</v>
      </c>
      <c r="G14" s="7"/>
      <c r="H14" s="7">
        <f t="shared" ref="H14:H18" si="0">E14+F14-G14</f>
        <v>445379.4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333356</v>
      </c>
      <c r="P14" s="7">
        <v>0</v>
      </c>
      <c r="Q14" s="7">
        <v>112023.4</v>
      </c>
      <c r="R14" s="7">
        <v>0</v>
      </c>
      <c r="S14" s="7">
        <v>0</v>
      </c>
      <c r="T14" s="7">
        <v>0</v>
      </c>
      <c r="U14" s="7">
        <f t="shared" ref="U14:U18" si="1">SUM(I14:T14)</f>
        <v>445379.4</v>
      </c>
      <c r="W14" s="1"/>
    </row>
    <row r="15" spans="1:23">
      <c r="A15" s="3" t="s">
        <v>89</v>
      </c>
      <c r="B15" s="9">
        <v>3100</v>
      </c>
      <c r="C15" s="9">
        <v>3140</v>
      </c>
      <c r="D15" s="3" t="s">
        <v>262</v>
      </c>
      <c r="E15" s="7">
        <v>0</v>
      </c>
      <c r="F15" s="7">
        <v>6191</v>
      </c>
      <c r="G15" s="7"/>
      <c r="H15" s="7">
        <f t="shared" si="0"/>
        <v>6191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>
        <f t="shared" si="1"/>
        <v>0</v>
      </c>
      <c r="W15" s="1"/>
    </row>
    <row r="16" spans="1:23">
      <c r="A16" s="3" t="s">
        <v>114</v>
      </c>
      <c r="B16" s="9">
        <v>3500</v>
      </c>
      <c r="C16" s="9">
        <v>3550</v>
      </c>
      <c r="D16" s="3" t="s">
        <v>273</v>
      </c>
      <c r="E16" s="7">
        <v>0</v>
      </c>
      <c r="F16" s="7">
        <v>30020.799999999999</v>
      </c>
      <c r="G16" s="7"/>
      <c r="H16" s="7">
        <f t="shared" si="0"/>
        <v>30020.799999999999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30020.799999999999</v>
      </c>
      <c r="U16" s="7">
        <f t="shared" si="1"/>
        <v>30020.799999999999</v>
      </c>
      <c r="W16" s="1"/>
    </row>
    <row r="17" spans="1:23">
      <c r="A17" s="3" t="s">
        <v>132</v>
      </c>
      <c r="B17" s="9">
        <v>3800</v>
      </c>
      <c r="C17" s="9">
        <v>3820</v>
      </c>
      <c r="D17" s="3" t="s">
        <v>133</v>
      </c>
      <c r="E17" s="7">
        <v>0</v>
      </c>
      <c r="F17" s="7">
        <v>41442.82</v>
      </c>
      <c r="G17" s="7"/>
      <c r="H17" s="7">
        <f t="shared" si="0"/>
        <v>41442.82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17400</v>
      </c>
      <c r="R17" s="7">
        <v>0</v>
      </c>
      <c r="S17" s="7">
        <v>0</v>
      </c>
      <c r="T17" s="7">
        <v>24042.82</v>
      </c>
      <c r="U17" s="7">
        <f t="shared" si="1"/>
        <v>41442.82</v>
      </c>
      <c r="W17" s="1"/>
    </row>
    <row r="18" spans="1:23">
      <c r="A18" s="3" t="s">
        <v>143</v>
      </c>
      <c r="B18" s="9">
        <v>4400</v>
      </c>
      <c r="C18" s="9">
        <v>4410</v>
      </c>
      <c r="D18" s="3" t="s">
        <v>142</v>
      </c>
      <c r="E18" s="7">
        <v>0</v>
      </c>
      <c r="F18" s="7">
        <v>108694.95</v>
      </c>
      <c r="G18" s="7"/>
      <c r="H18" s="7">
        <f t="shared" si="0"/>
        <v>108694.95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2795.6</v>
      </c>
      <c r="U18" s="7">
        <f t="shared" si="1"/>
        <v>2795.6</v>
      </c>
      <c r="W18" s="1"/>
    </row>
    <row r="19" spans="1:23">
      <c r="A19" s="3"/>
      <c r="B19" s="3"/>
      <c r="C19" s="3"/>
      <c r="D19" s="21" t="s">
        <v>240</v>
      </c>
      <c r="E19" s="19">
        <f>SUM(E13:E18)</f>
        <v>437844</v>
      </c>
      <c r="F19" s="19">
        <f t="shared" ref="F19:U19" si="2">SUM(F13:F18)</f>
        <v>209544.96999999997</v>
      </c>
      <c r="G19" s="19">
        <f t="shared" si="2"/>
        <v>0</v>
      </c>
      <c r="H19" s="19">
        <f t="shared" si="2"/>
        <v>647388.97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333356</v>
      </c>
      <c r="P19" s="19">
        <f t="shared" si="2"/>
        <v>0</v>
      </c>
      <c r="Q19" s="19">
        <f t="shared" si="2"/>
        <v>129423.4</v>
      </c>
      <c r="R19" s="19">
        <f t="shared" si="2"/>
        <v>0</v>
      </c>
      <c r="S19" s="19">
        <f t="shared" si="2"/>
        <v>0</v>
      </c>
      <c r="T19" s="19">
        <f t="shared" si="2"/>
        <v>72519.22</v>
      </c>
      <c r="U19" s="19">
        <f t="shared" si="2"/>
        <v>535298.62</v>
      </c>
    </row>
    <row r="20" spans="1:23">
      <c r="A20" s="3"/>
      <c r="B20" s="3"/>
      <c r="C20" s="3"/>
      <c r="D20" s="3"/>
      <c r="E20" s="3"/>
      <c r="F20" s="3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3">
      <c r="A21" s="3"/>
      <c r="B21" s="3"/>
      <c r="C21" s="3"/>
      <c r="D21" s="3"/>
      <c r="E21" s="3"/>
      <c r="F21" s="3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3">
      <c r="A22" s="3"/>
      <c r="B22" s="3"/>
      <c r="C22" s="3"/>
      <c r="D22" s="3"/>
      <c r="E22" s="3"/>
      <c r="F22" s="3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3">
      <c r="A23" s="3"/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</sheetData>
  <mergeCells count="3">
    <mergeCell ref="D3:N3"/>
    <mergeCell ref="D4:N4"/>
    <mergeCell ref="D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19</vt:i4>
      </vt:variant>
    </vt:vector>
  </HeadingPairs>
  <TitlesOfParts>
    <vt:vector size="37" baseType="lpstr">
      <vt:lpstr>1.01IF</vt:lpstr>
      <vt:lpstr>4.01INGESTEXT</vt:lpstr>
      <vt:lpstr>5.01FAISM</vt:lpstr>
      <vt:lpstr>5.02FAFM</vt:lpstr>
      <vt:lpstr>5.05FOFIR</vt:lpstr>
      <vt:lpstr>5.08PFTPG</vt:lpstr>
      <vt:lpstr>6.03FGP</vt:lpstr>
      <vt:lpstr>6.04ISAN</vt:lpstr>
      <vt:lpstr>6.05IEPS TAB</vt:lpstr>
      <vt:lpstr>6.06FFM</vt:lpstr>
      <vt:lpstr>6.07FOCOM</vt:lpstr>
      <vt:lpstr>6.09FEIEF</vt:lpstr>
      <vt:lpstr>6.11IEPSGAS</vt:lpstr>
      <vt:lpstr>6.12CISAN</vt:lpstr>
      <vt:lpstr>6.13TENENCIA</vt:lpstr>
      <vt:lpstr>5.11INADEM</vt:lpstr>
      <vt:lpstr>6.14ING X COL ADM</vt:lpstr>
      <vt:lpstr>7.01ISR</vt:lpstr>
      <vt:lpstr>'1.01IF'!_R2F1.01_5</vt:lpstr>
      <vt:lpstr>'5.02FAFM'!_R2F5.02_5</vt:lpstr>
      <vt:lpstr>'5.05FOFIR'!_R2F5.05_5</vt:lpstr>
      <vt:lpstr>'5.01FAISM'!_R2F5.05_A2M6</vt:lpstr>
      <vt:lpstr>'5.08PFTPG'!_R2F5.08_5</vt:lpstr>
      <vt:lpstr>'5.11INADEM'!_R2F5.11_5</vt:lpstr>
      <vt:lpstr>'6.03FGP'!_R2F6.03_5</vt:lpstr>
      <vt:lpstr>'6.04ISAN'!_R2F6.04_5</vt:lpstr>
      <vt:lpstr>'6.05IEPS TAB'!_R2F6.05_5</vt:lpstr>
      <vt:lpstr>'6.06FFM'!_R2F6.06_5</vt:lpstr>
      <vt:lpstr>'6.09FEIEF'!_R2F6.09_5</vt:lpstr>
      <vt:lpstr>'4.01INGESTEXT'!_R2F6.11_5</vt:lpstr>
      <vt:lpstr>'6.07FOCOM'!_R2F6.11_5</vt:lpstr>
      <vt:lpstr>'6.11IEPSGAS'!_R2F6.11_5</vt:lpstr>
      <vt:lpstr>'6.12CISAN'!_R2F6.11_5</vt:lpstr>
      <vt:lpstr>'6.13TENENCIA'!_R2F6.11_5</vt:lpstr>
      <vt:lpstr>'6.14ING X COL ADM'!_R2F6.11_5</vt:lpstr>
      <vt:lpstr>'7.01ISR'!_R2F7.01_5</vt:lpstr>
      <vt:lpstr>'1.01IF'!Área_de_impresión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2020-01-15T07:17:39Z</cp:lastPrinted>
  <dcterms:created xsi:type="dcterms:W3CDTF">2020-01-10T06:04:24Z</dcterms:created>
  <dcterms:modified xsi:type="dcterms:W3CDTF">2020-01-15T07:29:04Z</dcterms:modified>
</cp:coreProperties>
</file>